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die\Dropbox\1. Eddie\2025-2028 MAG Landslag\2025\Nationeltesthelg 2025 5-7 december\"/>
    </mc:Choice>
  </mc:AlternateContent>
  <xr:revisionPtr revIDLastSave="0" documentId="13_ncr:1_{A1724B49-F2EB-4D2C-B4BC-CBBE0C4B2AB0}" xr6:coauthVersionLast="47" xr6:coauthVersionMax="47" xr10:uidLastSave="{00000000-0000-0000-0000-000000000000}"/>
  <bookViews>
    <workbookView xWindow="-110" yWindow="-110" windowWidth="19420" windowHeight="10420" xr2:uid="{C400151D-F15E-4690-BF1F-390FD7FA8547}"/>
  </bookViews>
  <sheets>
    <sheet name="Atletik 4" sheetId="1" r:id="rId1"/>
  </sheets>
  <externalReferences>
    <externalReference r:id="rId2"/>
  </externalReferences>
  <definedNames>
    <definedName name="_xlnm.Print_Area" localSheetId="0">'Atletik 4'!$B$2:$J$43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L49" i="1"/>
  <c r="I49" i="1"/>
  <c r="F49" i="1"/>
  <c r="D49" i="1"/>
  <c r="C49" i="1"/>
  <c r="Q45" i="1"/>
  <c r="O44" i="1"/>
  <c r="J41" i="1"/>
  <c r="H41" i="1"/>
  <c r="H40" i="1"/>
  <c r="J39" i="1"/>
  <c r="H39" i="1"/>
  <c r="H38" i="1"/>
  <c r="J37" i="1"/>
  <c r="J36" i="1"/>
  <c r="J35" i="1"/>
  <c r="J34" i="1"/>
  <c r="J33" i="1"/>
  <c r="J32" i="1"/>
  <c r="J31" i="1"/>
  <c r="H31" i="1"/>
  <c r="H30" i="1"/>
  <c r="J29" i="1"/>
  <c r="J28" i="1"/>
  <c r="J25" i="1"/>
  <c r="J24" i="1"/>
  <c r="K23" i="1" s="1"/>
  <c r="H22" i="1"/>
  <c r="J22" i="1" s="1"/>
  <c r="H21" i="1"/>
  <c r="J21" i="1" s="1"/>
  <c r="J20" i="1"/>
  <c r="H20" i="1"/>
  <c r="J19" i="1"/>
  <c r="H19" i="1"/>
  <c r="H17" i="1"/>
  <c r="J17" i="1" s="1"/>
  <c r="J16" i="1"/>
  <c r="H16" i="1"/>
  <c r="H15" i="1"/>
  <c r="J15" i="1" s="1"/>
  <c r="J13" i="1"/>
  <c r="J12" i="1"/>
  <c r="H12" i="1"/>
  <c r="J11" i="1"/>
  <c r="P9" i="1"/>
  <c r="K42" i="1" l="1"/>
  <c r="K14" i="1"/>
  <c r="K10" i="1"/>
  <c r="K18" i="1"/>
  <c r="K26" i="1" l="1"/>
  <c r="K43" i="1" s="1"/>
</calcChain>
</file>

<file path=xl/sharedStrings.xml><?xml version="1.0" encoding="utf-8"?>
<sst xmlns="http://schemas.openxmlformats.org/spreadsheetml/2006/main" count="100" uniqueCount="78">
  <si>
    <t>PROTOKOLL ATLETIKTEST</t>
  </si>
  <si>
    <t>Efternamn:</t>
  </si>
  <si>
    <t>Förnamn:</t>
  </si>
  <si>
    <t>Nr. 4</t>
  </si>
  <si>
    <t>Klubb:</t>
  </si>
  <si>
    <t>Födelseår:</t>
  </si>
  <si>
    <t>ATLETIKTEST</t>
  </si>
  <si>
    <t>Struktur</t>
  </si>
  <si>
    <t>Tid/ längd</t>
  </si>
  <si>
    <t>Redskap/övning</t>
  </si>
  <si>
    <t>Resultat</t>
  </si>
  <si>
    <t>Resultat struktur</t>
  </si>
  <si>
    <t>8. Snabbstyrka</t>
  </si>
  <si>
    <t xml:space="preserve">  8.1 Längdhopp</t>
  </si>
  <si>
    <t>=</t>
  </si>
  <si>
    <t xml:space="preserve">  8.2 Repklättring</t>
  </si>
  <si>
    <t xml:space="preserve">  8.3 Sprint</t>
  </si>
  <si>
    <t>9. Uthållighetsstyrka</t>
  </si>
  <si>
    <t xml:space="preserve">  9.1 Kretsar</t>
  </si>
  <si>
    <t xml:space="preserve">  9.2 Handstående i ringar</t>
  </si>
  <si>
    <t xml:space="preserve">  9.3 Uppstäm fram och bak</t>
  </si>
  <si>
    <t>10. Statisk styrka</t>
  </si>
  <si>
    <t xml:space="preserve">  10.1 Kors</t>
  </si>
  <si>
    <t xml:space="preserve">  10.2 Spetspik</t>
  </si>
  <si>
    <t xml:space="preserve">  10.3 Fram och baklans</t>
  </si>
  <si>
    <t xml:space="preserve">  10.4 Fri stödvåg</t>
  </si>
  <si>
    <t>11. Dynamisk styrka</t>
  </si>
  <si>
    <t xml:space="preserve">  11.1 Brytningar i barr</t>
  </si>
  <si>
    <t xml:space="preserve">  11.2 Genomhukningar</t>
  </si>
  <si>
    <t>STYRKA TOTALT:</t>
  </si>
  <si>
    <t>12. Rörlighet</t>
  </si>
  <si>
    <t>Delsumma</t>
  </si>
  <si>
    <t xml:space="preserve">  12.1 Brygga framåt</t>
  </si>
  <si>
    <t xml:space="preserve">  12.2 Brygga bakåt</t>
  </si>
  <si>
    <t xml:space="preserve">  12.3 Spagat hö</t>
  </si>
  <si>
    <t xml:space="preserve">  12.3 Spagat vä</t>
  </si>
  <si>
    <t xml:space="preserve">  12.4 Frontalspagat (splitt)</t>
  </si>
  <si>
    <t xml:space="preserve">  12.5 Framfällstående</t>
  </si>
  <si>
    <t xml:space="preserve">  12.6 Framfällsittande delat</t>
  </si>
  <si>
    <t xml:space="preserve">  12.7 Vrängningar med stav</t>
  </si>
  <si>
    <t xml:space="preserve">  12.8 Uppsträckning</t>
  </si>
  <si>
    <t xml:space="preserve">  12.9 Dragläge liggande</t>
  </si>
  <si>
    <t xml:space="preserve">  12.10 Benlyft framåt hö</t>
  </si>
  <si>
    <t xml:space="preserve">  12.10 Benlyft framåt vä</t>
  </si>
  <si>
    <t xml:space="preserve">  12.11 Benlyft sidan hö</t>
  </si>
  <si>
    <t xml:space="preserve">  12.11 Benlyft sidan vä</t>
  </si>
  <si>
    <t>RÖRLIGHET TOTALT:</t>
  </si>
  <si>
    <t>TOTALT:</t>
  </si>
  <si>
    <t>Kors</t>
  </si>
  <si>
    <t>Grupperad</t>
  </si>
  <si>
    <t>Rullistor</t>
  </si>
  <si>
    <t>Delad i barr</t>
  </si>
  <si>
    <t>Delad 45°i barr</t>
  </si>
  <si>
    <t>2m valfri stil</t>
  </si>
  <si>
    <t>Delad 45° i ringar</t>
  </si>
  <si>
    <t>2m grenpik</t>
  </si>
  <si>
    <t>Samlad i barr</t>
  </si>
  <si>
    <t>3m grenpik</t>
  </si>
  <si>
    <t>Svamp</t>
  </si>
  <si>
    <t>Barrhantlar</t>
  </si>
  <si>
    <t>Fram stöd</t>
  </si>
  <si>
    <t>Baklans 45° 5s</t>
  </si>
  <si>
    <t>Våg</t>
  </si>
  <si>
    <t>Spetspik</t>
  </si>
  <si>
    <t>Samlad i ringar</t>
  </si>
  <si>
    <t>4m grenpik</t>
  </si>
  <si>
    <t>Ryss</t>
  </si>
  <si>
    <t>Ringar</t>
  </si>
  <si>
    <t>Fram HST</t>
  </si>
  <si>
    <t>Baklans 5s</t>
  </si>
  <si>
    <t>Kors 3 sek</t>
  </si>
  <si>
    <t>Manna</t>
  </si>
  <si>
    <t>Bygel</t>
  </si>
  <si>
    <t>Bak HST</t>
  </si>
  <si>
    <t>Bak + fram 3s</t>
  </si>
  <si>
    <t>Bak + fram 5s</t>
  </si>
  <si>
    <t>Framlans 2s</t>
  </si>
  <si>
    <t>Framlans 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</si>
</sst>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2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/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/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/>
      <right style="medium">
        <color indexed="64"/>
      </right>
      <top style="thin">
        <color indexed="31"/>
      </top>
      <bottom/>
      <diagonal/>
    </border>
    <border>
      <left style="medium">
        <color indexed="64"/>
      </left>
      <right style="medium">
        <color indexed="64"/>
      </right>
      <top style="thin">
        <color indexed="31"/>
      </top>
      <bottom/>
      <diagonal/>
    </border>
    <border>
      <left style="medium">
        <color indexed="64"/>
      </left>
      <right/>
      <top style="thin">
        <color indexed="3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31"/>
      </right>
      <top/>
      <bottom/>
      <diagonal/>
    </border>
    <border>
      <left style="medium">
        <color indexed="31"/>
      </left>
      <right/>
      <top/>
      <bottom/>
      <diagonal/>
    </border>
    <border>
      <left style="medium">
        <color indexed="64"/>
      </left>
      <right style="medium">
        <color indexed="31"/>
      </right>
      <top style="medium">
        <color indexed="64"/>
      </top>
      <bottom style="medium">
        <color indexed="31"/>
      </bottom>
      <diagonal/>
    </border>
    <border>
      <left style="medium">
        <color indexed="31"/>
      </left>
      <right style="medium">
        <color indexed="64"/>
      </right>
      <top style="medium">
        <color indexed="64"/>
      </top>
      <bottom style="medium">
        <color indexed="3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31"/>
      </right>
      <top style="medium">
        <color indexed="31"/>
      </top>
      <bottom style="medium">
        <color indexed="31"/>
      </bottom>
      <diagonal/>
    </border>
    <border>
      <left style="medium">
        <color indexed="31"/>
      </left>
      <right style="medium">
        <color indexed="64"/>
      </right>
      <top style="medium">
        <color indexed="31"/>
      </top>
      <bottom style="medium">
        <color indexed="3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31"/>
      </right>
      <top style="medium">
        <color indexed="64"/>
      </top>
      <bottom/>
      <diagonal/>
    </border>
    <border>
      <left style="medium">
        <color indexed="3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31"/>
      </right>
      <top/>
      <bottom style="medium">
        <color indexed="64"/>
      </bottom>
      <diagonal/>
    </border>
    <border>
      <left style="medium">
        <color indexed="31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31"/>
      </right>
      <top style="medium">
        <color indexed="31"/>
      </top>
      <bottom/>
      <diagonal/>
    </border>
    <border>
      <left style="medium">
        <color indexed="31"/>
      </left>
      <right style="medium">
        <color indexed="64"/>
      </right>
      <top style="medium">
        <color indexed="3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31"/>
      </top>
      <bottom style="medium">
        <color indexed="3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3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4" xfId="0" applyFill="1" applyBorder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Protection="1"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49" fontId="3" fillId="3" borderId="8" xfId="0" applyNumberFormat="1" applyFont="1" applyFill="1" applyBorder="1" applyAlignment="1" applyProtection="1">
      <alignment horizontal="left" vertical="center"/>
      <protection hidden="1"/>
    </xf>
    <xf numFmtId="14" fontId="4" fillId="3" borderId="0" xfId="0" applyNumberFormat="1" applyFont="1" applyFill="1" applyAlignment="1" applyProtection="1">
      <alignment horizontal="left"/>
      <protection hidden="1"/>
    </xf>
    <xf numFmtId="0" fontId="0" fillId="3" borderId="6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3" fillId="3" borderId="10" xfId="0" applyFont="1" applyFill="1" applyBorder="1" applyProtection="1"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center"/>
      <protection hidden="1"/>
    </xf>
    <xf numFmtId="49" fontId="3" fillId="3" borderId="10" xfId="0" applyNumberFormat="1" applyFont="1" applyFill="1" applyBorder="1" applyAlignment="1" applyProtection="1">
      <alignment horizontal="left" vertical="center"/>
      <protection hidden="1"/>
    </xf>
    <xf numFmtId="14" fontId="4" fillId="3" borderId="10" xfId="0" applyNumberFormat="1" applyFont="1" applyFill="1" applyBorder="1" applyAlignment="1" applyProtection="1">
      <alignment horizontal="left"/>
      <protection hidden="1"/>
    </xf>
    <xf numFmtId="0" fontId="0" fillId="3" borderId="12" xfId="0" applyFill="1" applyBorder="1" applyProtection="1">
      <protection hidden="1"/>
    </xf>
    <xf numFmtId="0" fontId="0" fillId="3" borderId="36" xfId="0" applyFill="1" applyBorder="1" applyAlignment="1" applyProtection="1">
      <alignment horizontal="center" vertical="center"/>
      <protection hidden="1"/>
    </xf>
    <xf numFmtId="0" fontId="0" fillId="3" borderId="34" xfId="0" applyFill="1" applyBorder="1" applyAlignment="1" applyProtection="1">
      <alignment vertical="center"/>
      <protection hidden="1"/>
    </xf>
    <xf numFmtId="1" fontId="0" fillId="0" borderId="37" xfId="0" applyNumberFormat="1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3" borderId="42" xfId="0" applyFill="1" applyBorder="1" applyAlignment="1" applyProtection="1">
      <alignment horizontal="center" vertical="center"/>
      <protection hidden="1"/>
    </xf>
    <xf numFmtId="0" fontId="0" fillId="3" borderId="43" xfId="0" applyFill="1" applyBorder="1" applyAlignment="1" applyProtection="1">
      <alignment horizontal="center" vertical="center"/>
      <protection hidden="1"/>
    </xf>
    <xf numFmtId="0" fontId="0" fillId="3" borderId="42" xfId="0" applyFill="1" applyBorder="1" applyAlignment="1" applyProtection="1">
      <alignment vertical="center"/>
      <protection hidden="1"/>
    </xf>
    <xf numFmtId="0" fontId="0" fillId="3" borderId="47" xfId="0" applyFill="1" applyBorder="1" applyAlignment="1" applyProtection="1">
      <alignment horizontal="center" vertical="center"/>
      <protection hidden="1"/>
    </xf>
    <xf numFmtId="0" fontId="0" fillId="3" borderId="48" xfId="0" applyFill="1" applyBorder="1" applyAlignment="1" applyProtection="1">
      <alignment horizontal="center" vertical="center"/>
      <protection hidden="1"/>
    </xf>
    <xf numFmtId="0" fontId="0" fillId="3" borderId="47" xfId="0" applyFill="1" applyBorder="1" applyAlignment="1" applyProtection="1">
      <alignment vertical="center"/>
      <protection hidden="1"/>
    </xf>
    <xf numFmtId="0" fontId="0" fillId="3" borderId="51" xfId="0" applyFill="1" applyBorder="1" applyAlignment="1" applyProtection="1">
      <alignment horizontal="center" vertical="center"/>
      <protection hidden="1"/>
    </xf>
    <xf numFmtId="0" fontId="0" fillId="3" borderId="52" xfId="0" applyFill="1" applyBorder="1" applyAlignment="1" applyProtection="1">
      <alignment vertical="center"/>
      <protection hidden="1"/>
    </xf>
    <xf numFmtId="0" fontId="0" fillId="3" borderId="55" xfId="0" applyFill="1" applyBorder="1" applyAlignment="1" applyProtection="1">
      <alignment horizontal="center" vertical="center"/>
      <protection hidden="1"/>
    </xf>
    <xf numFmtId="0" fontId="0" fillId="3" borderId="56" xfId="0" applyFill="1" applyBorder="1" applyAlignment="1" applyProtection="1">
      <alignment horizontal="center" vertical="center"/>
      <protection hidden="1"/>
    </xf>
    <xf numFmtId="0" fontId="0" fillId="3" borderId="55" xfId="0" applyFill="1" applyBorder="1" applyAlignment="1" applyProtection="1">
      <alignment vertical="center"/>
      <protection hidden="1"/>
    </xf>
    <xf numFmtId="1" fontId="0" fillId="0" borderId="44" xfId="0" applyNumberFormat="1" applyBorder="1" applyAlignment="1" applyProtection="1">
      <alignment horizontal="center" vertical="center"/>
      <protection locked="0" hidden="1"/>
    </xf>
    <xf numFmtId="1" fontId="0" fillId="0" borderId="57" xfId="0" applyNumberFormat="1" applyBorder="1" applyAlignment="1" applyProtection="1">
      <alignment horizontal="center" vertical="center"/>
      <protection locked="0" hidden="1"/>
    </xf>
    <xf numFmtId="0" fontId="7" fillId="0" borderId="0" xfId="0" applyFont="1" applyProtection="1">
      <protection hidden="1"/>
    </xf>
    <xf numFmtId="0" fontId="5" fillId="2" borderId="3" xfId="0" applyFont="1" applyFill="1" applyBorder="1" applyAlignment="1" applyProtection="1">
      <alignment vertical="center"/>
      <protection hidden="1"/>
    </xf>
    <xf numFmtId="0" fontId="4" fillId="3" borderId="52" xfId="0" applyFont="1" applyFill="1" applyBorder="1" applyAlignment="1" applyProtection="1">
      <alignment horizontal="center" vertical="center"/>
      <protection hidden="1"/>
    </xf>
    <xf numFmtId="0" fontId="0" fillId="3" borderId="63" xfId="0" applyFill="1" applyBorder="1" applyAlignment="1" applyProtection="1">
      <alignment vertical="center"/>
      <protection hidden="1"/>
    </xf>
    <xf numFmtId="0" fontId="0" fillId="3" borderId="41" xfId="0" applyFill="1" applyBorder="1" applyAlignment="1" applyProtection="1">
      <alignment vertical="center"/>
      <protection hidden="1"/>
    </xf>
    <xf numFmtId="0" fontId="0" fillId="3" borderId="69" xfId="0" applyFill="1" applyBorder="1" applyAlignment="1" applyProtection="1">
      <alignment vertical="center"/>
      <protection hidden="1"/>
    </xf>
    <xf numFmtId="0" fontId="5" fillId="2" borderId="17" xfId="0" applyFont="1" applyFill="1" applyBorder="1" applyAlignment="1" applyProtection="1">
      <alignment vertical="center"/>
      <protection hidden="1"/>
    </xf>
    <xf numFmtId="0" fontId="9" fillId="3" borderId="3" xfId="0" applyFont="1" applyFill="1" applyBorder="1" applyProtection="1">
      <protection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2" fontId="0" fillId="0" borderId="0" xfId="0" applyNumberFormat="1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/>
      <protection locked="0"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6" fillId="3" borderId="13" xfId="0" applyFont="1" applyFill="1" applyBorder="1" applyAlignment="1" applyProtection="1">
      <alignment vertical="center"/>
      <protection hidden="1"/>
    </xf>
    <xf numFmtId="0" fontId="0" fillId="3" borderId="14" xfId="0" applyFill="1" applyBorder="1" applyAlignment="1" applyProtection="1">
      <alignment vertical="center"/>
      <protection hidden="1"/>
    </xf>
    <xf numFmtId="0" fontId="0" fillId="3" borderId="22" xfId="0" applyFill="1" applyBorder="1" applyAlignment="1" applyProtection="1">
      <alignment vertical="center"/>
      <protection hidden="1"/>
    </xf>
    <xf numFmtId="0" fontId="0" fillId="3" borderId="23" xfId="0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0" fillId="3" borderId="25" xfId="0" applyFill="1" applyBorder="1" applyAlignment="1" applyProtection="1">
      <alignment vertical="center" wrapText="1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0" fontId="6" fillId="3" borderId="20" xfId="0" applyFont="1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vertical="center"/>
      <protection hidden="1"/>
    </xf>
    <xf numFmtId="0" fontId="6" fillId="3" borderId="21" xfId="0" applyFont="1" applyFill="1" applyBorder="1" applyAlignment="1" applyProtection="1">
      <alignment horizontal="center" vertical="center" wrapText="1"/>
      <protection hidden="1"/>
    </xf>
    <xf numFmtId="0" fontId="0" fillId="3" borderId="28" xfId="0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vertical="center"/>
      <protection hidden="1"/>
    </xf>
    <xf numFmtId="0" fontId="0" fillId="3" borderId="30" xfId="0" applyFill="1" applyBorder="1" applyAlignment="1" applyProtection="1">
      <alignment vertical="center"/>
      <protection hidden="1"/>
    </xf>
    <xf numFmtId="0" fontId="0" fillId="3" borderId="31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58" xfId="0" applyFill="1" applyBorder="1" applyAlignment="1" applyProtection="1">
      <alignment horizontal="center" vertical="center"/>
      <protection hidden="1"/>
    </xf>
    <xf numFmtId="0" fontId="0" fillId="3" borderId="59" xfId="0" applyFill="1" applyBorder="1" applyAlignment="1" applyProtection="1">
      <alignment horizontal="center" vertical="center"/>
      <protection hidden="1"/>
    </xf>
    <xf numFmtId="0" fontId="0" fillId="3" borderId="33" xfId="0" applyFill="1" applyBorder="1" applyAlignment="1" applyProtection="1">
      <alignment horizontal="center" vertical="center"/>
      <protection hidden="1"/>
    </xf>
    <xf numFmtId="0" fontId="0" fillId="3" borderId="34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6" fillId="3" borderId="36" xfId="0" applyFont="1" applyFill="1" applyBorder="1" applyProtection="1">
      <protection hidden="1"/>
    </xf>
    <xf numFmtId="0" fontId="0" fillId="3" borderId="43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0" fillId="3" borderId="37" xfId="0" applyFill="1" applyBorder="1" applyAlignment="1" applyProtection="1">
      <alignment vertical="center"/>
      <protection hidden="1"/>
    </xf>
    <xf numFmtId="0" fontId="0" fillId="3" borderId="38" xfId="0" applyFill="1" applyBorder="1" applyAlignment="1" applyProtection="1">
      <alignment vertical="center"/>
      <protection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3" borderId="29" xfId="0" applyFill="1" applyBorder="1" applyAlignment="1" applyProtection="1">
      <alignment vertical="center"/>
      <protection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4" fillId="3" borderId="49" xfId="0" applyFont="1" applyFill="1" applyBorder="1" applyAlignment="1" applyProtection="1">
      <alignment vertical="center"/>
      <protection hidden="1"/>
    </xf>
    <xf numFmtId="0" fontId="0" fillId="3" borderId="50" xfId="0" applyFill="1" applyBorder="1" applyAlignment="1" applyProtection="1">
      <alignment vertical="center"/>
      <protection hidden="1"/>
    </xf>
    <xf numFmtId="0" fontId="6" fillId="3" borderId="51" xfId="0" applyFont="1" applyFill="1" applyBorder="1" applyProtection="1">
      <protection hidden="1"/>
    </xf>
    <xf numFmtId="0" fontId="0" fillId="3" borderId="56" xfId="0" applyFill="1" applyBorder="1" applyProtection="1">
      <protection hidden="1"/>
    </xf>
    <xf numFmtId="0" fontId="0" fillId="3" borderId="53" xfId="0" applyFill="1" applyBorder="1" applyAlignment="1" applyProtection="1">
      <alignment vertical="center"/>
      <protection hidden="1"/>
    </xf>
    <xf numFmtId="0" fontId="0" fillId="3" borderId="54" xfId="0" applyFill="1" applyBorder="1" applyAlignment="1" applyProtection="1">
      <alignment vertical="center"/>
      <protection hidden="1"/>
    </xf>
    <xf numFmtId="0" fontId="8" fillId="3" borderId="64" xfId="0" applyFont="1" applyFill="1" applyBorder="1" applyProtection="1">
      <protection hidden="1"/>
    </xf>
    <xf numFmtId="0" fontId="0" fillId="3" borderId="65" xfId="0" applyFill="1" applyBorder="1" applyProtection="1">
      <protection hidden="1"/>
    </xf>
    <xf numFmtId="0" fontId="0" fillId="3" borderId="70" xfId="0" applyFill="1" applyBorder="1" applyProtection="1">
      <protection hidden="1"/>
    </xf>
    <xf numFmtId="0" fontId="6" fillId="2" borderId="1" xfId="0" applyFont="1" applyFill="1" applyBorder="1" applyAlignment="1" applyProtection="1">
      <alignment horizontal="right" vertical="center"/>
      <protection hidden="1"/>
    </xf>
    <xf numFmtId="0" fontId="6" fillId="2" borderId="2" xfId="0" applyFont="1" applyFill="1" applyBorder="1" applyAlignment="1" applyProtection="1">
      <alignment horizontal="right" vertical="center"/>
      <protection hidden="1"/>
    </xf>
    <xf numFmtId="0" fontId="4" fillId="3" borderId="60" xfId="0" applyFont="1" applyFill="1" applyBorder="1" applyAlignment="1" applyProtection="1">
      <alignment vertical="center"/>
      <protection hidden="1"/>
    </xf>
    <xf numFmtId="0" fontId="0" fillId="3" borderId="61" xfId="0" applyFill="1" applyBorder="1" applyAlignment="1" applyProtection="1">
      <alignment vertical="center"/>
      <protection hidden="1"/>
    </xf>
    <xf numFmtId="0" fontId="0" fillId="3" borderId="60" xfId="0" applyFill="1" applyBorder="1" applyAlignment="1" applyProtection="1">
      <alignment horizontal="center" vertical="center"/>
      <protection hidden="1"/>
    </xf>
    <xf numFmtId="0" fontId="0" fillId="3" borderId="62" xfId="0" applyFill="1" applyBorder="1" applyAlignment="1" applyProtection="1">
      <alignment horizontal="center" vertical="center"/>
      <protection hidden="1"/>
    </xf>
    <xf numFmtId="0" fontId="0" fillId="3" borderId="37" xfId="0" applyFill="1" applyBorder="1" applyAlignment="1" applyProtection="1">
      <alignment horizontal="center" vertical="center"/>
      <protection hidden="1"/>
    </xf>
    <xf numFmtId="0" fontId="0" fillId="3" borderId="57" xfId="0" applyFill="1" applyBorder="1" applyAlignment="1" applyProtection="1">
      <alignment horizontal="center" vertical="center"/>
      <protection hidden="1"/>
    </xf>
    <xf numFmtId="0" fontId="0" fillId="3" borderId="66" xfId="0" applyFill="1" applyBorder="1" applyAlignment="1" applyProtection="1">
      <alignment horizontal="center" vertical="center"/>
      <protection hidden="1"/>
    </xf>
    <xf numFmtId="0" fontId="0" fillId="3" borderId="68" xfId="0" applyFill="1" applyBorder="1" applyAlignment="1" applyProtection="1">
      <alignment horizontal="center" vertical="center"/>
      <protection hidden="1"/>
    </xf>
    <xf numFmtId="0" fontId="4" fillId="3" borderId="33" xfId="0" applyFont="1" applyFill="1" applyBorder="1" applyAlignment="1" applyProtection="1">
      <alignment horizontal="center" vertical="center"/>
      <protection hidden="1"/>
    </xf>
    <xf numFmtId="0" fontId="4" fillId="3" borderId="35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66" xfId="0" applyFill="1" applyBorder="1" applyAlignment="1" applyProtection="1">
      <alignment vertical="center"/>
      <protection hidden="1"/>
    </xf>
    <xf numFmtId="0" fontId="0" fillId="3" borderId="67" xfId="0" applyFill="1" applyBorder="1" applyAlignment="1" applyProtection="1">
      <alignment vertical="center"/>
      <protection hidden="1"/>
    </xf>
    <xf numFmtId="0" fontId="6" fillId="2" borderId="16" xfId="0" applyFont="1" applyFill="1" applyBorder="1" applyAlignment="1" applyProtection="1">
      <alignment horizontal="right" vertical="center"/>
      <protection hidden="1"/>
    </xf>
    <xf numFmtId="0" fontId="0" fillId="2" borderId="71" xfId="0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64" dropStyle="combo" dx="31" fmlaLink="$B$54" fmlaRange="$B$47:$B$51" noThreeD="1" sel="1" val="0"/>
</file>

<file path=xl/ctrlProps/ctrlProp2.xml><?xml version="1.0" encoding="utf-8"?>
<formControlPr xmlns="http://schemas.microsoft.com/office/spreadsheetml/2009/9/main" objectType="Drop" dropLines="62" dropStyle="combo" dx="31" fmlaLink="$C$54" fmlaRange="$C$49:$C$52" noThreeD="1" sel="1" val="0"/>
</file>

<file path=xl/ctrlProps/ctrlProp3.xml><?xml version="1.0" encoding="utf-8"?>
<formControlPr xmlns="http://schemas.microsoft.com/office/spreadsheetml/2009/9/main" objectType="Drop" dropLines="62" dropStyle="combo" dx="31" fmlaLink="$D$54" fmlaRange="$D$49:$D$51" noThreeD="1" sel="1" val="0"/>
</file>

<file path=xl/ctrlProps/ctrlProp4.xml><?xml version="1.0" encoding="utf-8"?>
<formControlPr xmlns="http://schemas.microsoft.com/office/spreadsheetml/2009/9/main" objectType="Drop" dropLines="62" dropStyle="combo" dx="31" fmlaLink="$F$54" fmlaRange="$F$49:$F$52" noThreeD="1" sel="1" val="0"/>
</file>

<file path=xl/ctrlProps/ctrlProp5.xml><?xml version="1.0" encoding="utf-8"?>
<formControlPr xmlns="http://schemas.microsoft.com/office/spreadsheetml/2009/9/main" objectType="Drop" dropLines="62" dropStyle="combo" dx="31" fmlaLink="$I$54" fmlaRange="$I$49:$I$53" noThreeD="1" sel="0" val="0"/>
</file>

<file path=xl/ctrlProps/ctrlProp6.xml><?xml version="1.0" encoding="utf-8"?>
<formControlPr xmlns="http://schemas.microsoft.com/office/spreadsheetml/2009/9/main" objectType="Drop" dropLines="62" dropStyle="combo" dx="31" fmlaLink="$L$53" fmlaRange="$L$49:$L$51" noThreeD="1" sel="1" val="0"/>
</file>

<file path=xl/ctrlProps/ctrlProp7.xml><?xml version="1.0" encoding="utf-8"?>
<formControlPr xmlns="http://schemas.microsoft.com/office/spreadsheetml/2009/9/main" objectType="Drop" dropLines="62" dropStyle="combo" dx="31" fmlaLink="$N$53" fmlaRange="$N$49:$N$51" noThreeD="1" sel="1" val="0"/>
</file>

<file path=xl/ctrlProps/ctrlProp8.xml><?xml version="1.0" encoding="utf-8"?>
<formControlPr xmlns="http://schemas.microsoft.com/office/spreadsheetml/2009/9/main" objectType="Drop" dropLines="64" dropStyle="combo" dx="31" fmlaLink="$O$52" fmlaRange="$O$44:$O$50" noThreeD="1" sel="1" val="0"/>
</file>

<file path=xl/ctrlProps/ctrlProp9.xml><?xml version="1.0" encoding="utf-8"?>
<formControlPr xmlns="http://schemas.microsoft.com/office/spreadsheetml/2009/9/main" objectType="Drop" dropLines="64" dropStyle="combo" dx="31" fmlaLink="$I$57" fmlaRange="$I$49:$I$5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11</xdr:row>
          <xdr:rowOff>31750</xdr:rowOff>
        </xdr:from>
        <xdr:to>
          <xdr:col>7</xdr:col>
          <xdr:colOff>1117600</xdr:colOff>
          <xdr:row>11</xdr:row>
          <xdr:rowOff>260350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14</xdr:row>
          <xdr:rowOff>31750</xdr:rowOff>
        </xdr:from>
        <xdr:to>
          <xdr:col>7</xdr:col>
          <xdr:colOff>1117600</xdr:colOff>
          <xdr:row>14</xdr:row>
          <xdr:rowOff>260350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15</xdr:row>
          <xdr:rowOff>31750</xdr:rowOff>
        </xdr:from>
        <xdr:to>
          <xdr:col>7</xdr:col>
          <xdr:colOff>1117600</xdr:colOff>
          <xdr:row>15</xdr:row>
          <xdr:rowOff>260350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16</xdr:row>
          <xdr:rowOff>31750</xdr:rowOff>
        </xdr:from>
        <xdr:to>
          <xdr:col>7</xdr:col>
          <xdr:colOff>1117600</xdr:colOff>
          <xdr:row>16</xdr:row>
          <xdr:rowOff>260350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20</xdr:row>
          <xdr:rowOff>31750</xdr:rowOff>
        </xdr:from>
        <xdr:to>
          <xdr:col>7</xdr:col>
          <xdr:colOff>1117600</xdr:colOff>
          <xdr:row>20</xdr:row>
          <xdr:rowOff>260350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18</xdr:row>
          <xdr:rowOff>31750</xdr:rowOff>
        </xdr:from>
        <xdr:to>
          <xdr:col>7</xdr:col>
          <xdr:colOff>1117600</xdr:colOff>
          <xdr:row>18</xdr:row>
          <xdr:rowOff>260350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19</xdr:row>
          <xdr:rowOff>31750</xdr:rowOff>
        </xdr:from>
        <xdr:to>
          <xdr:col>7</xdr:col>
          <xdr:colOff>1117600</xdr:colOff>
          <xdr:row>19</xdr:row>
          <xdr:rowOff>260350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21</xdr:row>
          <xdr:rowOff>31750</xdr:rowOff>
        </xdr:from>
        <xdr:to>
          <xdr:col>7</xdr:col>
          <xdr:colOff>1117600</xdr:colOff>
          <xdr:row>21</xdr:row>
          <xdr:rowOff>260350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20</xdr:row>
          <xdr:rowOff>31750</xdr:rowOff>
        </xdr:from>
        <xdr:to>
          <xdr:col>7</xdr:col>
          <xdr:colOff>1117600</xdr:colOff>
          <xdr:row>20</xdr:row>
          <xdr:rowOff>260350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ie\Dropbox\1.%20Eddie\2022-2024%20EM%20-%20JEM\Nationeltesthelg%202024%206-8%20december\Arbetsfiler%202024\2007%20Resultatprogram%20nationella%20tester%2010-17%20&#229;r%20Manlig%20AG%201.1.xls" TargetMode="External"/><Relationship Id="rId1" Type="http://schemas.openxmlformats.org/officeDocument/2006/relationships/externalLinkPath" Target="/Users/Eddie/Dropbox/1.%20Eddie/2022-2024%20EM%20-%20JEM/Nationeltesthelg%202024%206-8%20december/Arbetsfiler%202024/2007%20Resultatprogram%20nationella%20tester%2010-17%20&#229;r%20Manlig%20AG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"/>
      <sheetName val="Anmälningar"/>
      <sheetName val="Gränsvärden tävlingar"/>
      <sheetName val="Atletik 1"/>
      <sheetName val="Teknik 1"/>
      <sheetName val="Atletik 2"/>
      <sheetName val="Teknik 2"/>
      <sheetName val="Atletik 3"/>
      <sheetName val="Teknik 3"/>
      <sheetName val="Atletik 4"/>
      <sheetName val="Teknik 4"/>
      <sheetName val="Atletik 5"/>
      <sheetName val="Teknik 5"/>
      <sheetName val="Atletik 6"/>
      <sheetName val="Teknik 6"/>
      <sheetName val="Atletik 7"/>
      <sheetName val="Teknik 7"/>
      <sheetName val="Atletik 8"/>
      <sheetName val="Teknik 8"/>
      <sheetName val="Atletik 9"/>
      <sheetName val="Teknik 9"/>
      <sheetName val="Atletik 10"/>
      <sheetName val="Teknik 10"/>
      <sheetName val="Atletik 11"/>
      <sheetName val="Teknik 11"/>
      <sheetName val="Atletik 12"/>
      <sheetName val="Teknik 12"/>
      <sheetName val="Atletik 13"/>
      <sheetName val="Teknik 13"/>
      <sheetName val="Atletik 14"/>
      <sheetName val="Teknik 14"/>
      <sheetName val="Atletik 15"/>
      <sheetName val="Teknik 15"/>
      <sheetName val="Atletik 16"/>
      <sheetName val="Teknik 16"/>
      <sheetName val="Atletik 17"/>
      <sheetName val="Teknik 17"/>
      <sheetName val="Atletik 18"/>
      <sheetName val="Teknik 18"/>
      <sheetName val="Atletik 19"/>
      <sheetName val="Teknik 19"/>
      <sheetName val="Resultattabell"/>
      <sheetName val="Grundtabel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8">
          <cell r="A8">
            <v>0</v>
          </cell>
          <cell r="B8">
            <v>1</v>
          </cell>
          <cell r="D8">
            <v>0</v>
          </cell>
          <cell r="E8">
            <v>0</v>
          </cell>
          <cell r="G8">
            <v>-30</v>
          </cell>
          <cell r="H8">
            <v>1</v>
          </cell>
          <cell r="J8">
            <v>0</v>
          </cell>
          <cell r="K8">
            <v>0</v>
          </cell>
          <cell r="M8">
            <v>1</v>
          </cell>
          <cell r="N8">
            <v>1</v>
          </cell>
          <cell r="P8">
            <v>-9</v>
          </cell>
          <cell r="Q8">
            <v>9</v>
          </cell>
          <cell r="S8">
            <v>-7</v>
          </cell>
          <cell r="T8">
            <v>9</v>
          </cell>
          <cell r="V8">
            <v>7</v>
          </cell>
          <cell r="W8">
            <v>1</v>
          </cell>
          <cell r="Y8">
            <v>-6</v>
          </cell>
          <cell r="Z8">
            <v>9</v>
          </cell>
          <cell r="AB8">
            <v>-7</v>
          </cell>
          <cell r="AC8">
            <v>9</v>
          </cell>
          <cell r="AE8">
            <v>-3</v>
          </cell>
          <cell r="AF8">
            <v>1</v>
          </cell>
          <cell r="AH8">
            <v>6</v>
          </cell>
          <cell r="AI8">
            <v>9</v>
          </cell>
          <cell r="AK8">
            <v>75</v>
          </cell>
          <cell r="AL8">
            <v>1</v>
          </cell>
          <cell r="AN8">
            <v>3</v>
          </cell>
          <cell r="AO8">
            <v>1</v>
          </cell>
          <cell r="AP8">
            <v>5</v>
          </cell>
          <cell r="AQ8">
            <v>4</v>
          </cell>
          <cell r="AS8">
            <v>3</v>
          </cell>
          <cell r="AT8">
            <v>9</v>
          </cell>
          <cell r="AV8">
            <v>1</v>
          </cell>
          <cell r="AW8">
            <v>2</v>
          </cell>
          <cell r="AX8">
            <v>1</v>
          </cell>
          <cell r="AY8">
            <v>8</v>
          </cell>
          <cell r="BA8">
            <v>3</v>
          </cell>
          <cell r="BB8">
            <v>10</v>
          </cell>
          <cell r="BD8">
            <v>0</v>
          </cell>
          <cell r="BE8">
            <v>0</v>
          </cell>
        </row>
        <row r="9">
          <cell r="A9">
            <v>1</v>
          </cell>
          <cell r="B9">
            <v>1</v>
          </cell>
          <cell r="D9">
            <v>0.01</v>
          </cell>
          <cell r="E9">
            <v>0</v>
          </cell>
          <cell r="G9">
            <v>-29</v>
          </cell>
          <cell r="H9">
            <v>1</v>
          </cell>
          <cell r="J9">
            <v>1</v>
          </cell>
          <cell r="K9">
            <v>0</v>
          </cell>
          <cell r="M9">
            <v>2</v>
          </cell>
          <cell r="N9">
            <v>1</v>
          </cell>
          <cell r="P9">
            <v>-8</v>
          </cell>
          <cell r="Q9">
            <v>9</v>
          </cell>
          <cell r="S9">
            <v>-6</v>
          </cell>
          <cell r="T9">
            <v>9</v>
          </cell>
          <cell r="V9">
            <v>8</v>
          </cell>
          <cell r="W9">
            <v>2</v>
          </cell>
          <cell r="Y9">
            <v>-5</v>
          </cell>
          <cell r="Z9">
            <v>9</v>
          </cell>
          <cell r="AB9">
            <v>-6</v>
          </cell>
          <cell r="AC9">
            <v>9</v>
          </cell>
          <cell r="AE9">
            <v>-4</v>
          </cell>
          <cell r="AF9">
            <v>1</v>
          </cell>
          <cell r="AH9">
            <v>7</v>
          </cell>
          <cell r="AI9">
            <v>9</v>
          </cell>
          <cell r="AK9">
            <v>76</v>
          </cell>
          <cell r="AL9">
            <v>1</v>
          </cell>
          <cell r="AN9">
            <v>4</v>
          </cell>
          <cell r="AO9">
            <v>1</v>
          </cell>
          <cell r="AP9">
            <v>6</v>
          </cell>
          <cell r="AQ9">
            <v>4</v>
          </cell>
          <cell r="AS9">
            <v>3.01</v>
          </cell>
          <cell r="AT9">
            <v>9</v>
          </cell>
          <cell r="AV9">
            <v>2</v>
          </cell>
          <cell r="AW9">
            <v>3</v>
          </cell>
          <cell r="AX9">
            <v>2</v>
          </cell>
          <cell r="AY9">
            <v>9</v>
          </cell>
          <cell r="BA9">
            <v>3.1</v>
          </cell>
          <cell r="BB9">
            <v>10</v>
          </cell>
          <cell r="BD9">
            <v>1</v>
          </cell>
          <cell r="BE9">
            <v>0</v>
          </cell>
        </row>
        <row r="10">
          <cell r="A10">
            <v>2</v>
          </cell>
          <cell r="B10">
            <v>1</v>
          </cell>
          <cell r="D10">
            <v>0.02</v>
          </cell>
          <cell r="E10">
            <v>0</v>
          </cell>
          <cell r="G10">
            <v>-28</v>
          </cell>
          <cell r="H10">
            <v>1</v>
          </cell>
          <cell r="J10">
            <v>2</v>
          </cell>
          <cell r="K10">
            <v>0</v>
          </cell>
          <cell r="M10">
            <v>3</v>
          </cell>
          <cell r="N10">
            <v>2</v>
          </cell>
          <cell r="P10">
            <v>-7</v>
          </cell>
          <cell r="Q10">
            <v>8</v>
          </cell>
          <cell r="S10">
            <v>-5</v>
          </cell>
          <cell r="T10">
            <v>8</v>
          </cell>
          <cell r="V10">
            <v>9</v>
          </cell>
          <cell r="W10">
            <v>3</v>
          </cell>
          <cell r="Y10">
            <v>-4</v>
          </cell>
          <cell r="Z10">
            <v>8</v>
          </cell>
          <cell r="AB10">
            <v>-5</v>
          </cell>
          <cell r="AC10">
            <v>9</v>
          </cell>
          <cell r="AE10">
            <v>-5</v>
          </cell>
          <cell r="AF10">
            <v>1</v>
          </cell>
          <cell r="AH10">
            <v>8</v>
          </cell>
          <cell r="AI10">
            <v>8</v>
          </cell>
          <cell r="AK10">
            <v>77</v>
          </cell>
          <cell r="AL10">
            <v>1</v>
          </cell>
          <cell r="AN10">
            <v>5</v>
          </cell>
          <cell r="AO10">
            <v>1</v>
          </cell>
          <cell r="AP10">
            <v>7</v>
          </cell>
          <cell r="AQ10">
            <v>4</v>
          </cell>
          <cell r="AS10">
            <v>3.02</v>
          </cell>
          <cell r="AT10">
            <v>9</v>
          </cell>
          <cell r="AV10">
            <v>3</v>
          </cell>
          <cell r="AW10">
            <v>3</v>
          </cell>
          <cell r="AX10">
            <v>3</v>
          </cell>
          <cell r="AY10">
            <v>10</v>
          </cell>
          <cell r="BA10">
            <v>3.2</v>
          </cell>
          <cell r="BB10">
            <v>10</v>
          </cell>
          <cell r="BD10">
            <v>2</v>
          </cell>
          <cell r="BE10">
            <v>1</v>
          </cell>
        </row>
        <row r="11">
          <cell r="A11">
            <v>3</v>
          </cell>
          <cell r="B11">
            <v>1</v>
          </cell>
          <cell r="D11">
            <v>0.03</v>
          </cell>
          <cell r="E11">
            <v>0</v>
          </cell>
          <cell r="G11">
            <v>-27</v>
          </cell>
          <cell r="H11">
            <v>1</v>
          </cell>
          <cell r="J11">
            <v>3</v>
          </cell>
          <cell r="K11">
            <v>0</v>
          </cell>
          <cell r="M11">
            <v>4</v>
          </cell>
          <cell r="N11">
            <v>2</v>
          </cell>
          <cell r="P11">
            <v>-6</v>
          </cell>
          <cell r="Q11">
            <v>8</v>
          </cell>
          <cell r="S11">
            <v>-4</v>
          </cell>
          <cell r="T11">
            <v>8</v>
          </cell>
          <cell r="V11">
            <v>10</v>
          </cell>
          <cell r="W11">
            <v>4</v>
          </cell>
          <cell r="Y11">
            <v>-3</v>
          </cell>
          <cell r="Z11">
            <v>8</v>
          </cell>
          <cell r="AB11">
            <v>-4</v>
          </cell>
          <cell r="AC11">
            <v>9</v>
          </cell>
          <cell r="AE11">
            <v>-6</v>
          </cell>
          <cell r="AF11">
            <v>2</v>
          </cell>
          <cell r="AH11">
            <v>9</v>
          </cell>
          <cell r="AI11">
            <v>8</v>
          </cell>
          <cell r="AK11">
            <v>78</v>
          </cell>
          <cell r="AL11">
            <v>1</v>
          </cell>
          <cell r="AN11">
            <v>6</v>
          </cell>
          <cell r="AO11">
            <v>1</v>
          </cell>
          <cell r="AP11">
            <v>8</v>
          </cell>
          <cell r="AQ11">
            <v>4</v>
          </cell>
          <cell r="AS11">
            <v>3.03</v>
          </cell>
          <cell r="AT11">
            <v>9</v>
          </cell>
          <cell r="AV11">
            <v>4</v>
          </cell>
          <cell r="AW11">
            <v>4</v>
          </cell>
          <cell r="BA11">
            <v>3.3</v>
          </cell>
          <cell r="BB11">
            <v>10</v>
          </cell>
          <cell r="BD11">
            <v>3</v>
          </cell>
          <cell r="BE11">
            <v>1</v>
          </cell>
        </row>
        <row r="12">
          <cell r="A12">
            <v>4</v>
          </cell>
          <cell r="B12">
            <v>1</v>
          </cell>
          <cell r="D12">
            <v>0.04</v>
          </cell>
          <cell r="E12">
            <v>0</v>
          </cell>
          <cell r="G12">
            <v>-26</v>
          </cell>
          <cell r="H12">
            <v>1</v>
          </cell>
          <cell r="J12">
            <v>4</v>
          </cell>
          <cell r="K12">
            <v>0</v>
          </cell>
          <cell r="M12">
            <v>5</v>
          </cell>
          <cell r="N12">
            <v>3</v>
          </cell>
          <cell r="P12">
            <v>-5</v>
          </cell>
          <cell r="Q12">
            <v>7</v>
          </cell>
          <cell r="S12">
            <v>-3</v>
          </cell>
          <cell r="T12">
            <v>7</v>
          </cell>
          <cell r="V12">
            <v>11</v>
          </cell>
          <cell r="W12">
            <v>5</v>
          </cell>
          <cell r="Y12">
            <v>-2</v>
          </cell>
          <cell r="Z12">
            <v>7</v>
          </cell>
          <cell r="AB12">
            <v>-3</v>
          </cell>
          <cell r="AC12">
            <v>8</v>
          </cell>
          <cell r="AE12">
            <v>-7</v>
          </cell>
          <cell r="AF12">
            <v>2</v>
          </cell>
          <cell r="AH12">
            <v>10</v>
          </cell>
          <cell r="AI12">
            <v>7</v>
          </cell>
          <cell r="AK12">
            <v>79</v>
          </cell>
          <cell r="AL12">
            <v>1</v>
          </cell>
          <cell r="AN12">
            <v>7</v>
          </cell>
          <cell r="AO12">
            <v>1</v>
          </cell>
          <cell r="AP12">
            <v>9</v>
          </cell>
          <cell r="AQ12">
            <v>4</v>
          </cell>
          <cell r="AS12">
            <v>3.04</v>
          </cell>
          <cell r="AT12">
            <v>9</v>
          </cell>
          <cell r="AV12">
            <v>5</v>
          </cell>
          <cell r="AW12">
            <v>4</v>
          </cell>
          <cell r="BA12">
            <v>3.4</v>
          </cell>
          <cell r="BB12">
            <v>10</v>
          </cell>
          <cell r="BD12">
            <v>4</v>
          </cell>
          <cell r="BE12">
            <v>1</v>
          </cell>
        </row>
        <row r="13">
          <cell r="A13">
            <v>5</v>
          </cell>
          <cell r="B13">
            <v>1</v>
          </cell>
          <cell r="D13">
            <v>0.05</v>
          </cell>
          <cell r="E13">
            <v>0</v>
          </cell>
          <cell r="G13">
            <v>-25</v>
          </cell>
          <cell r="H13">
            <v>1</v>
          </cell>
          <cell r="J13">
            <v>5</v>
          </cell>
          <cell r="K13">
            <v>0</v>
          </cell>
          <cell r="M13">
            <v>6</v>
          </cell>
          <cell r="N13">
            <v>3</v>
          </cell>
          <cell r="P13">
            <v>-4</v>
          </cell>
          <cell r="Q13">
            <v>7</v>
          </cell>
          <cell r="S13">
            <v>-2</v>
          </cell>
          <cell r="T13">
            <v>7</v>
          </cell>
          <cell r="V13">
            <v>12</v>
          </cell>
          <cell r="W13">
            <v>6</v>
          </cell>
          <cell r="Y13">
            <v>-1</v>
          </cell>
          <cell r="Z13">
            <v>7</v>
          </cell>
          <cell r="AB13">
            <v>-2</v>
          </cell>
          <cell r="AC13">
            <v>8</v>
          </cell>
          <cell r="AE13">
            <v>-8</v>
          </cell>
          <cell r="AF13">
            <v>2</v>
          </cell>
          <cell r="AH13">
            <v>11</v>
          </cell>
          <cell r="AI13">
            <v>7</v>
          </cell>
          <cell r="AK13">
            <v>80</v>
          </cell>
          <cell r="AL13">
            <v>2</v>
          </cell>
          <cell r="AN13">
            <v>8</v>
          </cell>
          <cell r="AO13">
            <v>1</v>
          </cell>
          <cell r="AP13">
            <v>10</v>
          </cell>
          <cell r="AQ13">
            <v>5</v>
          </cell>
          <cell r="AS13">
            <v>3.05</v>
          </cell>
          <cell r="AT13">
            <v>9</v>
          </cell>
          <cell r="AV13">
            <v>6</v>
          </cell>
          <cell r="AW13">
            <v>5</v>
          </cell>
          <cell r="BA13">
            <v>3.5</v>
          </cell>
          <cell r="BB13">
            <v>10</v>
          </cell>
          <cell r="BD13">
            <v>5</v>
          </cell>
          <cell r="BE13">
            <v>2</v>
          </cell>
        </row>
        <row r="14">
          <cell r="A14">
            <v>6</v>
          </cell>
          <cell r="B14">
            <v>1</v>
          </cell>
          <cell r="D14">
            <v>0.06</v>
          </cell>
          <cell r="E14">
            <v>0</v>
          </cell>
          <cell r="G14">
            <v>-24</v>
          </cell>
          <cell r="H14">
            <v>1</v>
          </cell>
          <cell r="J14">
            <v>6</v>
          </cell>
          <cell r="K14">
            <v>0</v>
          </cell>
          <cell r="M14">
            <v>7</v>
          </cell>
          <cell r="N14">
            <v>3</v>
          </cell>
          <cell r="P14">
            <v>-3</v>
          </cell>
          <cell r="Q14">
            <v>6</v>
          </cell>
          <cell r="S14">
            <v>-1</v>
          </cell>
          <cell r="T14">
            <v>6</v>
          </cell>
          <cell r="V14">
            <v>13</v>
          </cell>
          <cell r="W14">
            <v>7</v>
          </cell>
          <cell r="Y14">
            <v>0</v>
          </cell>
          <cell r="Z14">
            <v>6</v>
          </cell>
          <cell r="AB14">
            <v>-1</v>
          </cell>
          <cell r="AC14">
            <v>8</v>
          </cell>
          <cell r="AE14">
            <v>-9</v>
          </cell>
          <cell r="AF14">
            <v>3</v>
          </cell>
          <cell r="AH14">
            <v>12</v>
          </cell>
          <cell r="AI14">
            <v>6</v>
          </cell>
          <cell r="AK14">
            <v>81</v>
          </cell>
          <cell r="AL14">
            <v>2</v>
          </cell>
          <cell r="AN14">
            <v>9</v>
          </cell>
          <cell r="AO14">
            <v>1</v>
          </cell>
          <cell r="AP14">
            <v>11</v>
          </cell>
          <cell r="AQ14">
            <v>5</v>
          </cell>
          <cell r="AS14">
            <v>3.06</v>
          </cell>
          <cell r="AT14">
            <v>9</v>
          </cell>
          <cell r="BA14">
            <v>3.6</v>
          </cell>
          <cell r="BB14">
            <v>10</v>
          </cell>
          <cell r="BD14">
            <v>6</v>
          </cell>
          <cell r="BE14">
            <v>2</v>
          </cell>
        </row>
        <row r="15">
          <cell r="A15">
            <v>7</v>
          </cell>
          <cell r="B15">
            <v>1</v>
          </cell>
          <cell r="D15">
            <v>7.0000000000000007E-2</v>
          </cell>
          <cell r="E15">
            <v>0</v>
          </cell>
          <cell r="G15">
            <v>-23</v>
          </cell>
          <cell r="H15">
            <v>1</v>
          </cell>
          <cell r="J15">
            <v>7</v>
          </cell>
          <cell r="K15">
            <v>0</v>
          </cell>
          <cell r="M15">
            <v>8</v>
          </cell>
          <cell r="N15">
            <v>4</v>
          </cell>
          <cell r="P15">
            <v>-2</v>
          </cell>
          <cell r="Q15">
            <v>6</v>
          </cell>
          <cell r="S15">
            <v>0</v>
          </cell>
          <cell r="T15">
            <v>6</v>
          </cell>
          <cell r="V15">
            <v>14</v>
          </cell>
          <cell r="W15">
            <v>8</v>
          </cell>
          <cell r="Y15">
            <v>1</v>
          </cell>
          <cell r="Z15">
            <v>6</v>
          </cell>
          <cell r="AB15">
            <v>0</v>
          </cell>
          <cell r="AC15">
            <v>8</v>
          </cell>
          <cell r="AE15">
            <v>-10</v>
          </cell>
          <cell r="AF15">
            <v>3</v>
          </cell>
          <cell r="AH15">
            <v>13</v>
          </cell>
          <cell r="AI15">
            <v>6</v>
          </cell>
          <cell r="AK15">
            <v>82</v>
          </cell>
          <cell r="AL15">
            <v>2</v>
          </cell>
          <cell r="AN15">
            <v>10</v>
          </cell>
          <cell r="AO15">
            <v>2</v>
          </cell>
          <cell r="AP15">
            <v>12</v>
          </cell>
          <cell r="AQ15">
            <v>5</v>
          </cell>
          <cell r="AS15">
            <v>3.07</v>
          </cell>
          <cell r="AT15">
            <v>9</v>
          </cell>
          <cell r="BA15">
            <v>3.7</v>
          </cell>
          <cell r="BB15">
            <v>10</v>
          </cell>
          <cell r="BD15">
            <v>7</v>
          </cell>
          <cell r="BE15">
            <v>2</v>
          </cell>
        </row>
        <row r="16">
          <cell r="A16">
            <v>8</v>
          </cell>
          <cell r="B16">
            <v>1</v>
          </cell>
          <cell r="D16">
            <v>0.08</v>
          </cell>
          <cell r="E16">
            <v>0</v>
          </cell>
          <cell r="G16">
            <v>-22</v>
          </cell>
          <cell r="H16">
            <v>1</v>
          </cell>
          <cell r="J16">
            <v>8</v>
          </cell>
          <cell r="K16">
            <v>0</v>
          </cell>
          <cell r="M16">
            <v>9</v>
          </cell>
          <cell r="N16">
            <v>4</v>
          </cell>
          <cell r="P16">
            <v>-1</v>
          </cell>
          <cell r="Q16">
            <v>5</v>
          </cell>
          <cell r="S16">
            <v>1</v>
          </cell>
          <cell r="T16">
            <v>6</v>
          </cell>
          <cell r="V16">
            <v>15</v>
          </cell>
          <cell r="W16">
            <v>8</v>
          </cell>
          <cell r="Y16">
            <v>2</v>
          </cell>
          <cell r="Z16">
            <v>5</v>
          </cell>
          <cell r="AB16">
            <v>1</v>
          </cell>
          <cell r="AC16">
            <v>7</v>
          </cell>
          <cell r="AE16">
            <v>-11</v>
          </cell>
          <cell r="AF16">
            <v>3</v>
          </cell>
          <cell r="AH16">
            <v>14</v>
          </cell>
          <cell r="AI16">
            <v>5</v>
          </cell>
          <cell r="AK16">
            <v>83</v>
          </cell>
          <cell r="AL16">
            <v>2</v>
          </cell>
          <cell r="AN16">
            <v>11</v>
          </cell>
          <cell r="AO16">
            <v>2</v>
          </cell>
          <cell r="AP16">
            <v>13</v>
          </cell>
          <cell r="AQ16">
            <v>5</v>
          </cell>
          <cell r="AS16">
            <v>3.08</v>
          </cell>
          <cell r="AT16">
            <v>9</v>
          </cell>
          <cell r="BA16">
            <v>3.8</v>
          </cell>
          <cell r="BB16">
            <v>10</v>
          </cell>
          <cell r="BD16">
            <v>8</v>
          </cell>
          <cell r="BE16">
            <v>2</v>
          </cell>
        </row>
        <row r="17">
          <cell r="A17">
            <v>9</v>
          </cell>
          <cell r="B17">
            <v>1</v>
          </cell>
          <cell r="D17">
            <v>0.09</v>
          </cell>
          <cell r="E17">
            <v>0</v>
          </cell>
          <cell r="G17">
            <v>-21</v>
          </cell>
          <cell r="H17">
            <v>1</v>
          </cell>
          <cell r="J17">
            <v>9</v>
          </cell>
          <cell r="K17">
            <v>0</v>
          </cell>
          <cell r="M17">
            <v>10</v>
          </cell>
          <cell r="N17">
            <v>4</v>
          </cell>
          <cell r="P17">
            <v>0</v>
          </cell>
          <cell r="Q17">
            <v>5</v>
          </cell>
          <cell r="S17">
            <v>2</v>
          </cell>
          <cell r="T17">
            <v>6</v>
          </cell>
          <cell r="V17">
            <v>16</v>
          </cell>
          <cell r="W17">
            <v>9</v>
          </cell>
          <cell r="Y17">
            <v>3</v>
          </cell>
          <cell r="Z17">
            <v>5</v>
          </cell>
          <cell r="AB17">
            <v>2</v>
          </cell>
          <cell r="AC17">
            <v>7</v>
          </cell>
          <cell r="AE17">
            <v>-12</v>
          </cell>
          <cell r="AF17">
            <v>4</v>
          </cell>
          <cell r="AH17">
            <v>15</v>
          </cell>
          <cell r="AI17">
            <v>5</v>
          </cell>
          <cell r="AK17">
            <v>84</v>
          </cell>
          <cell r="AL17">
            <v>2</v>
          </cell>
          <cell r="AN17">
            <v>12</v>
          </cell>
          <cell r="AO17">
            <v>2</v>
          </cell>
          <cell r="AP17">
            <v>14</v>
          </cell>
          <cell r="AQ17">
            <v>5</v>
          </cell>
          <cell r="AS17">
            <v>3.09</v>
          </cell>
          <cell r="AT17">
            <v>9</v>
          </cell>
          <cell r="BA17">
            <v>3.9</v>
          </cell>
          <cell r="BB17">
            <v>10</v>
          </cell>
          <cell r="BD17">
            <v>9</v>
          </cell>
          <cell r="BE17">
            <v>2</v>
          </cell>
        </row>
        <row r="18">
          <cell r="A18">
            <v>10</v>
          </cell>
          <cell r="B18">
            <v>2</v>
          </cell>
          <cell r="D18">
            <v>0.1</v>
          </cell>
          <cell r="E18">
            <v>0</v>
          </cell>
          <cell r="G18">
            <v>-20</v>
          </cell>
          <cell r="H18">
            <v>2</v>
          </cell>
          <cell r="J18">
            <v>10</v>
          </cell>
          <cell r="K18">
            <v>0</v>
          </cell>
          <cell r="M18">
            <v>11</v>
          </cell>
          <cell r="N18">
            <v>5</v>
          </cell>
          <cell r="P18">
            <v>1</v>
          </cell>
          <cell r="Q18">
            <v>5</v>
          </cell>
          <cell r="S18">
            <v>3</v>
          </cell>
          <cell r="T18">
            <v>5</v>
          </cell>
          <cell r="V18">
            <v>17</v>
          </cell>
          <cell r="W18">
            <v>9</v>
          </cell>
          <cell r="Y18">
            <v>4</v>
          </cell>
          <cell r="Z18">
            <v>4</v>
          </cell>
          <cell r="AB18">
            <v>3</v>
          </cell>
          <cell r="AC18">
            <v>7</v>
          </cell>
          <cell r="AE18">
            <v>-13</v>
          </cell>
          <cell r="AF18">
            <v>4</v>
          </cell>
          <cell r="AH18">
            <v>16</v>
          </cell>
          <cell r="AI18">
            <v>4</v>
          </cell>
          <cell r="AK18">
            <v>85</v>
          </cell>
          <cell r="AL18">
            <v>3</v>
          </cell>
          <cell r="AN18">
            <v>13</v>
          </cell>
          <cell r="AO18">
            <v>2</v>
          </cell>
          <cell r="AP18">
            <v>15</v>
          </cell>
          <cell r="AQ18">
            <v>6</v>
          </cell>
          <cell r="AS18">
            <v>3.1</v>
          </cell>
          <cell r="AT18">
            <v>9</v>
          </cell>
          <cell r="BA18">
            <v>4</v>
          </cell>
          <cell r="BB18">
            <v>10</v>
          </cell>
          <cell r="BD18">
            <v>10</v>
          </cell>
          <cell r="BE18">
            <v>3</v>
          </cell>
        </row>
        <row r="19">
          <cell r="A19">
            <v>11</v>
          </cell>
          <cell r="B19">
            <v>2</v>
          </cell>
          <cell r="D19">
            <v>0.11</v>
          </cell>
          <cell r="E19">
            <v>0</v>
          </cell>
          <cell r="G19">
            <v>-19</v>
          </cell>
          <cell r="H19">
            <v>2</v>
          </cell>
          <cell r="J19">
            <v>11</v>
          </cell>
          <cell r="K19">
            <v>0</v>
          </cell>
          <cell r="M19">
            <v>12</v>
          </cell>
          <cell r="N19">
            <v>5</v>
          </cell>
          <cell r="P19">
            <v>2</v>
          </cell>
          <cell r="Q19">
            <v>5</v>
          </cell>
          <cell r="S19">
            <v>4</v>
          </cell>
          <cell r="T19">
            <v>5</v>
          </cell>
          <cell r="Y19">
            <v>5</v>
          </cell>
          <cell r="Z19">
            <v>4</v>
          </cell>
          <cell r="AB19">
            <v>4</v>
          </cell>
          <cell r="AC19">
            <v>7</v>
          </cell>
          <cell r="AE19">
            <v>-14</v>
          </cell>
          <cell r="AF19">
            <v>4</v>
          </cell>
          <cell r="AH19">
            <v>17</v>
          </cell>
          <cell r="AI19">
            <v>4</v>
          </cell>
          <cell r="AK19">
            <v>86</v>
          </cell>
          <cell r="AL19">
            <v>3</v>
          </cell>
          <cell r="AN19">
            <v>14</v>
          </cell>
          <cell r="AO19">
            <v>2</v>
          </cell>
          <cell r="AP19">
            <v>16</v>
          </cell>
          <cell r="AQ19">
            <v>6</v>
          </cell>
          <cell r="AS19">
            <v>3.11</v>
          </cell>
          <cell r="AT19">
            <v>9</v>
          </cell>
          <cell r="BA19">
            <v>4.0999999999999996</v>
          </cell>
          <cell r="BB19">
            <v>10</v>
          </cell>
          <cell r="BD19">
            <v>11</v>
          </cell>
          <cell r="BE19">
            <v>3</v>
          </cell>
        </row>
        <row r="20">
          <cell r="A20">
            <v>12</v>
          </cell>
          <cell r="B20">
            <v>2</v>
          </cell>
          <cell r="D20">
            <v>0.12</v>
          </cell>
          <cell r="E20">
            <v>0</v>
          </cell>
          <cell r="G20">
            <v>-18</v>
          </cell>
          <cell r="H20">
            <v>2</v>
          </cell>
          <cell r="J20">
            <v>12</v>
          </cell>
          <cell r="K20">
            <v>0</v>
          </cell>
          <cell r="M20">
            <v>13</v>
          </cell>
          <cell r="N20">
            <v>5</v>
          </cell>
          <cell r="P20">
            <v>3</v>
          </cell>
          <cell r="Q20">
            <v>4</v>
          </cell>
          <cell r="S20">
            <v>5</v>
          </cell>
          <cell r="T20">
            <v>4</v>
          </cell>
          <cell r="Y20">
            <v>6</v>
          </cell>
          <cell r="Z20">
            <v>3</v>
          </cell>
          <cell r="AB20">
            <v>5</v>
          </cell>
          <cell r="AC20">
            <v>6</v>
          </cell>
          <cell r="AE20">
            <v>-15</v>
          </cell>
          <cell r="AF20">
            <v>5</v>
          </cell>
          <cell r="AH20">
            <v>18</v>
          </cell>
          <cell r="AI20">
            <v>3</v>
          </cell>
          <cell r="AK20">
            <v>87</v>
          </cell>
          <cell r="AL20">
            <v>3</v>
          </cell>
          <cell r="AN20">
            <v>15</v>
          </cell>
          <cell r="AO20">
            <v>2</v>
          </cell>
          <cell r="AP20">
            <v>17</v>
          </cell>
          <cell r="AQ20">
            <v>6</v>
          </cell>
          <cell r="AS20">
            <v>3.12</v>
          </cell>
          <cell r="AT20">
            <v>9</v>
          </cell>
          <cell r="BA20">
            <v>4.2</v>
          </cell>
          <cell r="BB20">
            <v>10</v>
          </cell>
          <cell r="BD20">
            <v>12</v>
          </cell>
          <cell r="BE20">
            <v>3</v>
          </cell>
        </row>
        <row r="21">
          <cell r="A21">
            <v>13</v>
          </cell>
          <cell r="B21">
            <v>2</v>
          </cell>
          <cell r="D21">
            <v>0.13</v>
          </cell>
          <cell r="E21">
            <v>0</v>
          </cell>
          <cell r="G21">
            <v>-17</v>
          </cell>
          <cell r="H21">
            <v>2</v>
          </cell>
          <cell r="J21">
            <v>13</v>
          </cell>
          <cell r="K21">
            <v>0</v>
          </cell>
          <cell r="M21">
            <v>14</v>
          </cell>
          <cell r="N21">
            <v>6</v>
          </cell>
          <cell r="P21">
            <v>4</v>
          </cell>
          <cell r="Q21">
            <v>4</v>
          </cell>
          <cell r="S21">
            <v>6</v>
          </cell>
          <cell r="T21">
            <v>4</v>
          </cell>
          <cell r="Y21">
            <v>7</v>
          </cell>
          <cell r="Z21">
            <v>3</v>
          </cell>
          <cell r="AB21">
            <v>6</v>
          </cell>
          <cell r="AC21">
            <v>6</v>
          </cell>
          <cell r="AE21">
            <v>-16</v>
          </cell>
          <cell r="AF21">
            <v>5</v>
          </cell>
          <cell r="AH21">
            <v>19</v>
          </cell>
          <cell r="AI21">
            <v>3</v>
          </cell>
          <cell r="AK21">
            <v>88</v>
          </cell>
          <cell r="AL21">
            <v>3</v>
          </cell>
          <cell r="AN21">
            <v>16</v>
          </cell>
          <cell r="AO21">
            <v>2</v>
          </cell>
          <cell r="AP21">
            <v>18</v>
          </cell>
          <cell r="AQ21">
            <v>6</v>
          </cell>
          <cell r="AS21">
            <v>3.13</v>
          </cell>
          <cell r="AT21">
            <v>9</v>
          </cell>
          <cell r="BA21">
            <v>4.3</v>
          </cell>
          <cell r="BB21">
            <v>10</v>
          </cell>
          <cell r="BD21">
            <v>13</v>
          </cell>
          <cell r="BE21">
            <v>3</v>
          </cell>
        </row>
        <row r="22">
          <cell r="A22">
            <v>14</v>
          </cell>
          <cell r="B22">
            <v>2</v>
          </cell>
          <cell r="D22">
            <v>0.14000000000000001</v>
          </cell>
          <cell r="E22">
            <v>0</v>
          </cell>
          <cell r="G22">
            <v>-16</v>
          </cell>
          <cell r="H22">
            <v>2</v>
          </cell>
          <cell r="J22">
            <v>14</v>
          </cell>
          <cell r="K22">
            <v>0</v>
          </cell>
          <cell r="M22">
            <v>15</v>
          </cell>
          <cell r="N22">
            <v>6</v>
          </cell>
          <cell r="P22">
            <v>5</v>
          </cell>
          <cell r="Q22">
            <v>3</v>
          </cell>
          <cell r="S22">
            <v>7</v>
          </cell>
          <cell r="T22">
            <v>4</v>
          </cell>
          <cell r="Y22">
            <v>8</v>
          </cell>
          <cell r="Z22">
            <v>2</v>
          </cell>
          <cell r="AB22">
            <v>7</v>
          </cell>
          <cell r="AC22">
            <v>6</v>
          </cell>
          <cell r="AE22">
            <v>-17</v>
          </cell>
          <cell r="AF22">
            <v>5</v>
          </cell>
          <cell r="AH22">
            <v>20</v>
          </cell>
          <cell r="AI22">
            <v>2</v>
          </cell>
          <cell r="AK22">
            <v>89</v>
          </cell>
          <cell r="AL22">
            <v>3</v>
          </cell>
          <cell r="AN22">
            <v>17</v>
          </cell>
          <cell r="AO22">
            <v>2</v>
          </cell>
          <cell r="AP22">
            <v>19</v>
          </cell>
          <cell r="AQ22">
            <v>6</v>
          </cell>
          <cell r="AS22">
            <v>3.14</v>
          </cell>
          <cell r="AT22">
            <v>9</v>
          </cell>
          <cell r="BA22">
            <v>4.4000000000000004</v>
          </cell>
          <cell r="BB22">
            <v>10</v>
          </cell>
          <cell r="BD22">
            <v>14</v>
          </cell>
          <cell r="BE22">
            <v>3</v>
          </cell>
        </row>
        <row r="23">
          <cell r="A23">
            <v>15</v>
          </cell>
          <cell r="B23">
            <v>2</v>
          </cell>
          <cell r="D23">
            <v>0.15</v>
          </cell>
          <cell r="E23">
            <v>0</v>
          </cell>
          <cell r="G23">
            <v>-15</v>
          </cell>
          <cell r="H23">
            <v>2</v>
          </cell>
          <cell r="J23">
            <v>15</v>
          </cell>
          <cell r="K23">
            <v>1</v>
          </cell>
          <cell r="M23">
            <v>16</v>
          </cell>
          <cell r="N23">
            <v>6</v>
          </cell>
          <cell r="P23">
            <v>6</v>
          </cell>
          <cell r="Q23">
            <v>3</v>
          </cell>
          <cell r="S23">
            <v>8</v>
          </cell>
          <cell r="T23">
            <v>4</v>
          </cell>
          <cell r="Y23">
            <v>9</v>
          </cell>
          <cell r="Z23">
            <v>2</v>
          </cell>
          <cell r="AB23">
            <v>8</v>
          </cell>
          <cell r="AC23">
            <v>6</v>
          </cell>
          <cell r="AE23">
            <v>-18</v>
          </cell>
          <cell r="AF23">
            <v>6</v>
          </cell>
          <cell r="AH23">
            <v>21</v>
          </cell>
          <cell r="AI23">
            <v>2</v>
          </cell>
          <cell r="AK23">
            <v>90</v>
          </cell>
          <cell r="AL23">
            <v>4</v>
          </cell>
          <cell r="AN23">
            <v>18</v>
          </cell>
          <cell r="AO23">
            <v>2</v>
          </cell>
          <cell r="AP23">
            <v>20</v>
          </cell>
          <cell r="AQ23">
            <v>7</v>
          </cell>
          <cell r="AS23">
            <v>3.15</v>
          </cell>
          <cell r="AT23">
            <v>9</v>
          </cell>
          <cell r="BA23">
            <v>4.5</v>
          </cell>
          <cell r="BB23">
            <v>10</v>
          </cell>
          <cell r="BD23">
            <v>15</v>
          </cell>
          <cell r="BE23">
            <v>4</v>
          </cell>
        </row>
        <row r="24">
          <cell r="A24">
            <v>16</v>
          </cell>
          <cell r="B24">
            <v>2</v>
          </cell>
          <cell r="D24">
            <v>0.16</v>
          </cell>
          <cell r="E24">
            <v>0</v>
          </cell>
          <cell r="G24">
            <v>-14</v>
          </cell>
          <cell r="H24">
            <v>2</v>
          </cell>
          <cell r="J24">
            <v>16</v>
          </cell>
          <cell r="K24">
            <v>1</v>
          </cell>
          <cell r="M24">
            <v>17</v>
          </cell>
          <cell r="N24">
            <v>7</v>
          </cell>
          <cell r="P24">
            <v>7</v>
          </cell>
          <cell r="Q24">
            <v>3</v>
          </cell>
          <cell r="S24">
            <v>9</v>
          </cell>
          <cell r="T24">
            <v>3</v>
          </cell>
          <cell r="Y24">
            <v>10</v>
          </cell>
          <cell r="Z24">
            <v>1</v>
          </cell>
          <cell r="AB24">
            <v>9</v>
          </cell>
          <cell r="AC24">
            <v>5</v>
          </cell>
          <cell r="AE24">
            <v>-19</v>
          </cell>
          <cell r="AF24">
            <v>6</v>
          </cell>
          <cell r="AH24">
            <v>22</v>
          </cell>
          <cell r="AI24">
            <v>1</v>
          </cell>
          <cell r="AK24">
            <v>91</v>
          </cell>
          <cell r="AL24">
            <v>4</v>
          </cell>
          <cell r="AN24">
            <v>19</v>
          </cell>
          <cell r="AO24">
            <v>2</v>
          </cell>
          <cell r="AP24">
            <v>21</v>
          </cell>
          <cell r="AQ24">
            <v>7</v>
          </cell>
          <cell r="AS24">
            <v>3.16</v>
          </cell>
          <cell r="AT24">
            <v>8</v>
          </cell>
          <cell r="BA24">
            <v>4.5999999999999996</v>
          </cell>
          <cell r="BB24">
            <v>10</v>
          </cell>
          <cell r="BD24">
            <v>16</v>
          </cell>
          <cell r="BE24">
            <v>4</v>
          </cell>
        </row>
        <row r="25">
          <cell r="A25">
            <v>17</v>
          </cell>
          <cell r="B25">
            <v>2</v>
          </cell>
          <cell r="D25">
            <v>0.17</v>
          </cell>
          <cell r="E25">
            <v>0</v>
          </cell>
          <cell r="G25">
            <v>-13</v>
          </cell>
          <cell r="H25">
            <v>2</v>
          </cell>
          <cell r="J25">
            <v>17</v>
          </cell>
          <cell r="K25">
            <v>1</v>
          </cell>
          <cell r="M25">
            <v>18</v>
          </cell>
          <cell r="N25">
            <v>7</v>
          </cell>
          <cell r="P25">
            <v>8</v>
          </cell>
          <cell r="Q25">
            <v>3</v>
          </cell>
          <cell r="S25">
            <v>10</v>
          </cell>
          <cell r="T25">
            <v>3</v>
          </cell>
          <cell r="Y25">
            <v>11</v>
          </cell>
          <cell r="Z25">
            <v>1</v>
          </cell>
          <cell r="AB25">
            <v>10</v>
          </cell>
          <cell r="AC25">
            <v>5</v>
          </cell>
          <cell r="AE25">
            <v>-20</v>
          </cell>
          <cell r="AF25">
            <v>6</v>
          </cell>
          <cell r="AH25">
            <v>23</v>
          </cell>
          <cell r="AI25">
            <v>1</v>
          </cell>
          <cell r="AK25">
            <v>92</v>
          </cell>
          <cell r="AL25">
            <v>4</v>
          </cell>
          <cell r="AP25">
            <v>22</v>
          </cell>
          <cell r="AQ25">
            <v>7</v>
          </cell>
          <cell r="AS25">
            <v>3.17</v>
          </cell>
          <cell r="AT25">
            <v>8</v>
          </cell>
          <cell r="BA25">
            <v>4.7</v>
          </cell>
          <cell r="BB25">
            <v>10</v>
          </cell>
          <cell r="BD25">
            <v>17</v>
          </cell>
          <cell r="BE25">
            <v>4</v>
          </cell>
        </row>
        <row r="26">
          <cell r="A26">
            <v>18</v>
          </cell>
          <cell r="B26">
            <v>2</v>
          </cell>
          <cell r="D26">
            <v>0.18</v>
          </cell>
          <cell r="E26">
            <v>0</v>
          </cell>
          <cell r="G26">
            <v>-12</v>
          </cell>
          <cell r="H26">
            <v>2</v>
          </cell>
          <cell r="J26">
            <v>18</v>
          </cell>
          <cell r="K26">
            <v>1</v>
          </cell>
          <cell r="M26">
            <v>19</v>
          </cell>
          <cell r="N26">
            <v>7</v>
          </cell>
          <cell r="P26">
            <v>9</v>
          </cell>
          <cell r="Q26">
            <v>2</v>
          </cell>
          <cell r="S26">
            <v>11</v>
          </cell>
          <cell r="T26">
            <v>3</v>
          </cell>
          <cell r="Y26">
            <v>12</v>
          </cell>
          <cell r="Z26">
            <v>1</v>
          </cell>
          <cell r="AB26">
            <v>11</v>
          </cell>
          <cell r="AC26">
            <v>5</v>
          </cell>
          <cell r="AE26">
            <v>-21</v>
          </cell>
          <cell r="AF26">
            <v>7</v>
          </cell>
          <cell r="AK26">
            <v>93</v>
          </cell>
          <cell r="AL26">
            <v>4</v>
          </cell>
          <cell r="AP26">
            <v>23</v>
          </cell>
          <cell r="AQ26">
            <v>7</v>
          </cell>
          <cell r="AS26">
            <v>3.18</v>
          </cell>
          <cell r="AT26">
            <v>8</v>
          </cell>
          <cell r="BA26">
            <v>4.8</v>
          </cell>
          <cell r="BB26">
            <v>10</v>
          </cell>
          <cell r="BD26">
            <v>18</v>
          </cell>
          <cell r="BE26">
            <v>4</v>
          </cell>
        </row>
        <row r="27">
          <cell r="A27">
            <v>19</v>
          </cell>
          <cell r="B27">
            <v>2</v>
          </cell>
          <cell r="D27">
            <v>0.19</v>
          </cell>
          <cell r="E27">
            <v>0</v>
          </cell>
          <cell r="G27">
            <v>-11</v>
          </cell>
          <cell r="H27">
            <v>2</v>
          </cell>
          <cell r="J27">
            <v>19</v>
          </cell>
          <cell r="K27">
            <v>1</v>
          </cell>
          <cell r="M27">
            <v>20</v>
          </cell>
          <cell r="N27">
            <v>7</v>
          </cell>
          <cell r="P27">
            <v>10</v>
          </cell>
          <cell r="Q27">
            <v>2</v>
          </cell>
          <cell r="S27">
            <v>12</v>
          </cell>
          <cell r="T27">
            <v>3</v>
          </cell>
          <cell r="Y27">
            <v>13</v>
          </cell>
          <cell r="Z27">
            <v>1</v>
          </cell>
          <cell r="AB27">
            <v>12</v>
          </cell>
          <cell r="AC27">
            <v>5</v>
          </cell>
          <cell r="AE27">
            <v>-22</v>
          </cell>
          <cell r="AF27">
            <v>7</v>
          </cell>
          <cell r="AK27">
            <v>94</v>
          </cell>
          <cell r="AL27">
            <v>4</v>
          </cell>
          <cell r="AP27">
            <v>24</v>
          </cell>
          <cell r="AQ27">
            <v>7</v>
          </cell>
          <cell r="AS27">
            <v>3.19</v>
          </cell>
          <cell r="AT27">
            <v>8</v>
          </cell>
          <cell r="BA27">
            <v>4.9000000000000004</v>
          </cell>
          <cell r="BB27">
            <v>10</v>
          </cell>
          <cell r="BD27">
            <v>19</v>
          </cell>
          <cell r="BE27">
            <v>4</v>
          </cell>
        </row>
        <row r="28">
          <cell r="A28">
            <v>20</v>
          </cell>
          <cell r="B28">
            <v>3</v>
          </cell>
          <cell r="D28">
            <v>0.2</v>
          </cell>
          <cell r="E28">
            <v>1</v>
          </cell>
          <cell r="G28">
            <v>-10</v>
          </cell>
          <cell r="H28">
            <v>3</v>
          </cell>
          <cell r="J28">
            <v>20</v>
          </cell>
          <cell r="K28">
            <v>2</v>
          </cell>
          <cell r="M28">
            <v>21</v>
          </cell>
          <cell r="N28">
            <v>8</v>
          </cell>
          <cell r="P28">
            <v>11</v>
          </cell>
          <cell r="Q28">
            <v>1</v>
          </cell>
          <cell r="S28">
            <v>13</v>
          </cell>
          <cell r="T28">
            <v>3</v>
          </cell>
          <cell r="AB28">
            <v>13</v>
          </cell>
          <cell r="AC28">
            <v>4</v>
          </cell>
          <cell r="AE28">
            <v>-23</v>
          </cell>
          <cell r="AF28">
            <v>7</v>
          </cell>
          <cell r="AK28">
            <v>95</v>
          </cell>
          <cell r="AL28">
            <v>5</v>
          </cell>
          <cell r="AP28">
            <v>25</v>
          </cell>
          <cell r="AQ28">
            <v>8</v>
          </cell>
          <cell r="AS28">
            <v>3.2</v>
          </cell>
          <cell r="AT28">
            <v>8</v>
          </cell>
          <cell r="BA28">
            <v>5</v>
          </cell>
          <cell r="BB28">
            <v>9</v>
          </cell>
          <cell r="BD28">
            <v>20</v>
          </cell>
          <cell r="BE28">
            <v>5</v>
          </cell>
        </row>
        <row r="29">
          <cell r="A29">
            <v>21</v>
          </cell>
          <cell r="B29">
            <v>3</v>
          </cell>
          <cell r="D29">
            <v>0.21</v>
          </cell>
          <cell r="E29">
            <v>1</v>
          </cell>
          <cell r="G29">
            <v>-9</v>
          </cell>
          <cell r="H29">
            <v>3</v>
          </cell>
          <cell r="J29">
            <v>21</v>
          </cell>
          <cell r="K29">
            <v>2</v>
          </cell>
          <cell r="M29">
            <v>22</v>
          </cell>
          <cell r="N29">
            <v>8</v>
          </cell>
          <cell r="P29">
            <v>12</v>
          </cell>
          <cell r="Q29">
            <v>1</v>
          </cell>
          <cell r="S29">
            <v>14</v>
          </cell>
          <cell r="T29">
            <v>2</v>
          </cell>
          <cell r="AB29">
            <v>14</v>
          </cell>
          <cell r="AC29">
            <v>4</v>
          </cell>
          <cell r="AE29">
            <v>-24</v>
          </cell>
          <cell r="AF29">
            <v>8</v>
          </cell>
          <cell r="AK29">
            <v>96</v>
          </cell>
          <cell r="AL29">
            <v>5</v>
          </cell>
          <cell r="AP29">
            <v>26</v>
          </cell>
          <cell r="AQ29">
            <v>8</v>
          </cell>
          <cell r="AS29">
            <v>3.21</v>
          </cell>
          <cell r="AT29">
            <v>8</v>
          </cell>
          <cell r="BA29">
            <v>5.0999999999999996</v>
          </cell>
          <cell r="BB29">
            <v>9</v>
          </cell>
          <cell r="BD29">
            <v>21</v>
          </cell>
          <cell r="BE29">
            <v>5</v>
          </cell>
        </row>
        <row r="30">
          <cell r="A30">
            <v>22</v>
          </cell>
          <cell r="B30">
            <v>3</v>
          </cell>
          <cell r="D30">
            <v>0.22</v>
          </cell>
          <cell r="E30">
            <v>1</v>
          </cell>
          <cell r="G30">
            <v>-8</v>
          </cell>
          <cell r="H30">
            <v>3</v>
          </cell>
          <cell r="J30">
            <v>22</v>
          </cell>
          <cell r="K30">
            <v>2</v>
          </cell>
          <cell r="M30">
            <v>23</v>
          </cell>
          <cell r="N30">
            <v>8</v>
          </cell>
          <cell r="P30">
            <v>13</v>
          </cell>
          <cell r="Q30">
            <v>1</v>
          </cell>
          <cell r="S30">
            <v>15</v>
          </cell>
          <cell r="T30">
            <v>2</v>
          </cell>
          <cell r="AB30">
            <v>15</v>
          </cell>
          <cell r="AC30">
            <v>4</v>
          </cell>
          <cell r="AE30">
            <v>-25</v>
          </cell>
          <cell r="AF30">
            <v>8</v>
          </cell>
          <cell r="AK30">
            <v>97</v>
          </cell>
          <cell r="AL30">
            <v>5</v>
          </cell>
          <cell r="AP30">
            <v>27</v>
          </cell>
          <cell r="AQ30">
            <v>8</v>
          </cell>
          <cell r="AS30">
            <v>3.22</v>
          </cell>
          <cell r="AT30">
            <v>8</v>
          </cell>
          <cell r="BA30">
            <v>5.2</v>
          </cell>
          <cell r="BB30">
            <v>9</v>
          </cell>
          <cell r="BD30">
            <v>22</v>
          </cell>
          <cell r="BE30">
            <v>5</v>
          </cell>
        </row>
        <row r="31">
          <cell r="A31">
            <v>23</v>
          </cell>
          <cell r="B31">
            <v>3</v>
          </cell>
          <cell r="D31">
            <v>0.23</v>
          </cell>
          <cell r="E31">
            <v>1</v>
          </cell>
          <cell r="G31">
            <v>-7</v>
          </cell>
          <cell r="H31">
            <v>3</v>
          </cell>
          <cell r="J31">
            <v>23</v>
          </cell>
          <cell r="K31">
            <v>2</v>
          </cell>
          <cell r="M31">
            <v>24</v>
          </cell>
          <cell r="N31">
            <v>8</v>
          </cell>
          <cell r="S31">
            <v>16</v>
          </cell>
          <cell r="T31">
            <v>1</v>
          </cell>
          <cell r="AB31">
            <v>16</v>
          </cell>
          <cell r="AC31">
            <v>4</v>
          </cell>
          <cell r="AE31">
            <v>-26</v>
          </cell>
          <cell r="AF31">
            <v>8</v>
          </cell>
          <cell r="AK31">
            <v>98</v>
          </cell>
          <cell r="AL31">
            <v>5</v>
          </cell>
          <cell r="AP31">
            <v>28</v>
          </cell>
          <cell r="AQ31">
            <v>8</v>
          </cell>
          <cell r="AS31">
            <v>3.23</v>
          </cell>
          <cell r="AT31">
            <v>8</v>
          </cell>
          <cell r="BA31">
            <v>5.3</v>
          </cell>
          <cell r="BB31">
            <v>9</v>
          </cell>
          <cell r="BD31">
            <v>23</v>
          </cell>
          <cell r="BE31">
            <v>5</v>
          </cell>
        </row>
        <row r="32">
          <cell r="A32">
            <v>24</v>
          </cell>
          <cell r="B32">
            <v>3</v>
          </cell>
          <cell r="D32">
            <v>0.24</v>
          </cell>
          <cell r="E32">
            <v>1</v>
          </cell>
          <cell r="G32">
            <v>-6</v>
          </cell>
          <cell r="H32">
            <v>3</v>
          </cell>
          <cell r="J32">
            <v>24</v>
          </cell>
          <cell r="K32">
            <v>2</v>
          </cell>
          <cell r="M32">
            <v>25</v>
          </cell>
          <cell r="N32">
            <v>9</v>
          </cell>
          <cell r="S32">
            <v>17</v>
          </cell>
          <cell r="T32">
            <v>1</v>
          </cell>
          <cell r="AB32">
            <v>17</v>
          </cell>
          <cell r="AC32">
            <v>3</v>
          </cell>
          <cell r="AE32">
            <v>-27</v>
          </cell>
          <cell r="AF32">
            <v>9</v>
          </cell>
          <cell r="AK32">
            <v>99</v>
          </cell>
          <cell r="AL32">
            <v>5</v>
          </cell>
          <cell r="AP32">
            <v>29</v>
          </cell>
          <cell r="AQ32">
            <v>8</v>
          </cell>
          <cell r="AS32">
            <v>3.24</v>
          </cell>
          <cell r="AT32">
            <v>8</v>
          </cell>
          <cell r="BA32">
            <v>5.4</v>
          </cell>
          <cell r="BB32">
            <v>9</v>
          </cell>
          <cell r="BD32">
            <v>24</v>
          </cell>
          <cell r="BE32">
            <v>5</v>
          </cell>
        </row>
        <row r="33">
          <cell r="A33">
            <v>25</v>
          </cell>
          <cell r="B33">
            <v>3</v>
          </cell>
          <cell r="D33">
            <v>0.25</v>
          </cell>
          <cell r="E33">
            <v>1</v>
          </cell>
          <cell r="G33">
            <v>-5</v>
          </cell>
          <cell r="H33">
            <v>3</v>
          </cell>
          <cell r="J33">
            <v>25</v>
          </cell>
          <cell r="K33">
            <v>3</v>
          </cell>
          <cell r="M33">
            <v>26</v>
          </cell>
          <cell r="N33">
            <v>9</v>
          </cell>
          <cell r="S33">
            <v>18</v>
          </cell>
          <cell r="T33">
            <v>1</v>
          </cell>
          <cell r="AB33">
            <v>18</v>
          </cell>
          <cell r="AC33">
            <v>3</v>
          </cell>
          <cell r="AE33">
            <v>-28</v>
          </cell>
          <cell r="AF33">
            <v>9</v>
          </cell>
          <cell r="AK33">
            <v>100</v>
          </cell>
          <cell r="AL33">
            <v>6</v>
          </cell>
          <cell r="AP33">
            <v>30</v>
          </cell>
          <cell r="AQ33">
            <v>9</v>
          </cell>
          <cell r="AS33">
            <v>3.25</v>
          </cell>
          <cell r="AT33">
            <v>8</v>
          </cell>
          <cell r="BA33">
            <v>5.5</v>
          </cell>
          <cell r="BB33">
            <v>9</v>
          </cell>
          <cell r="BD33">
            <v>25</v>
          </cell>
          <cell r="BE33">
            <v>5</v>
          </cell>
        </row>
        <row r="34">
          <cell r="A34">
            <v>26</v>
          </cell>
          <cell r="B34">
            <v>3</v>
          </cell>
          <cell r="D34">
            <v>0.26</v>
          </cell>
          <cell r="E34">
            <v>1</v>
          </cell>
          <cell r="G34">
            <v>-4</v>
          </cell>
          <cell r="H34">
            <v>3</v>
          </cell>
          <cell r="J34">
            <v>26</v>
          </cell>
          <cell r="K34">
            <v>3</v>
          </cell>
          <cell r="M34">
            <v>27</v>
          </cell>
          <cell r="N34">
            <v>9</v>
          </cell>
          <cell r="AB34">
            <v>19</v>
          </cell>
          <cell r="AC34">
            <v>3</v>
          </cell>
          <cell r="AE34">
            <v>-29</v>
          </cell>
          <cell r="AF34">
            <v>9</v>
          </cell>
          <cell r="AK34">
            <v>101</v>
          </cell>
          <cell r="AL34">
            <v>6</v>
          </cell>
          <cell r="AP34">
            <v>31</v>
          </cell>
          <cell r="AQ34">
            <v>9</v>
          </cell>
          <cell r="AS34">
            <v>3.26</v>
          </cell>
          <cell r="AT34">
            <v>8</v>
          </cell>
          <cell r="BA34">
            <v>5.6</v>
          </cell>
          <cell r="BB34">
            <v>9</v>
          </cell>
          <cell r="BD34">
            <v>26</v>
          </cell>
          <cell r="BE34">
            <v>5</v>
          </cell>
        </row>
        <row r="35">
          <cell r="A35">
            <v>27</v>
          </cell>
          <cell r="B35">
            <v>3</v>
          </cell>
          <cell r="D35">
            <v>0.27</v>
          </cell>
          <cell r="E35">
            <v>1</v>
          </cell>
          <cell r="G35">
            <v>-3</v>
          </cell>
          <cell r="H35">
            <v>3</v>
          </cell>
          <cell r="J35">
            <v>27</v>
          </cell>
          <cell r="K35">
            <v>3</v>
          </cell>
          <cell r="M35">
            <v>28</v>
          </cell>
          <cell r="N35">
            <v>9</v>
          </cell>
          <cell r="AB35">
            <v>20</v>
          </cell>
          <cell r="AC35">
            <v>3</v>
          </cell>
          <cell r="AK35">
            <v>102</v>
          </cell>
          <cell r="AL35">
            <v>6</v>
          </cell>
          <cell r="AP35">
            <v>32</v>
          </cell>
          <cell r="AQ35">
            <v>9</v>
          </cell>
          <cell r="AS35">
            <v>3.27</v>
          </cell>
          <cell r="AT35">
            <v>8</v>
          </cell>
          <cell r="BA35">
            <v>5.7</v>
          </cell>
          <cell r="BB35">
            <v>9</v>
          </cell>
          <cell r="BD35">
            <v>27</v>
          </cell>
          <cell r="BE35">
            <v>5</v>
          </cell>
        </row>
        <row r="36">
          <cell r="A36">
            <v>28</v>
          </cell>
          <cell r="B36">
            <v>3</v>
          </cell>
          <cell r="D36">
            <v>0.28000000000000003</v>
          </cell>
          <cell r="E36">
            <v>1</v>
          </cell>
          <cell r="G36">
            <v>-2</v>
          </cell>
          <cell r="H36">
            <v>3</v>
          </cell>
          <cell r="J36">
            <v>28</v>
          </cell>
          <cell r="K36">
            <v>3</v>
          </cell>
          <cell r="M36">
            <v>29</v>
          </cell>
          <cell r="N36">
            <v>9</v>
          </cell>
          <cell r="AB36">
            <v>21</v>
          </cell>
          <cell r="AC36">
            <v>2</v>
          </cell>
          <cell r="AK36">
            <v>103</v>
          </cell>
          <cell r="AL36">
            <v>6</v>
          </cell>
          <cell r="AP36">
            <v>33</v>
          </cell>
          <cell r="AQ36">
            <v>9</v>
          </cell>
          <cell r="AS36">
            <v>3.28</v>
          </cell>
          <cell r="AT36">
            <v>8</v>
          </cell>
          <cell r="BA36">
            <v>5.8</v>
          </cell>
          <cell r="BB36">
            <v>9</v>
          </cell>
          <cell r="BD36">
            <v>28</v>
          </cell>
          <cell r="BE36">
            <v>5</v>
          </cell>
        </row>
        <row r="37">
          <cell r="A37">
            <v>29</v>
          </cell>
          <cell r="B37">
            <v>3</v>
          </cell>
          <cell r="D37">
            <v>0.28999999999999998</v>
          </cell>
          <cell r="E37">
            <v>1</v>
          </cell>
          <cell r="G37">
            <v>-1</v>
          </cell>
          <cell r="H37">
            <v>3</v>
          </cell>
          <cell r="J37">
            <v>29</v>
          </cell>
          <cell r="K37">
            <v>3</v>
          </cell>
          <cell r="AB37">
            <v>22</v>
          </cell>
          <cell r="AC37">
            <v>2</v>
          </cell>
          <cell r="AK37">
            <v>104</v>
          </cell>
          <cell r="AL37">
            <v>6</v>
          </cell>
          <cell r="AP37">
            <v>34</v>
          </cell>
          <cell r="AQ37">
            <v>9</v>
          </cell>
          <cell r="AS37">
            <v>3.29</v>
          </cell>
          <cell r="AT37">
            <v>8</v>
          </cell>
          <cell r="BA37">
            <v>5.9</v>
          </cell>
          <cell r="BB37">
            <v>9</v>
          </cell>
          <cell r="BD37">
            <v>29</v>
          </cell>
          <cell r="BE37">
            <v>5</v>
          </cell>
        </row>
        <row r="38">
          <cell r="A38">
            <v>30</v>
          </cell>
          <cell r="B38">
            <v>4</v>
          </cell>
          <cell r="D38">
            <v>0.3</v>
          </cell>
          <cell r="E38">
            <v>1</v>
          </cell>
          <cell r="G38">
            <v>0</v>
          </cell>
          <cell r="H38">
            <v>4</v>
          </cell>
          <cell r="J38">
            <v>30</v>
          </cell>
          <cell r="K38">
            <v>4</v>
          </cell>
          <cell r="AB38">
            <v>23</v>
          </cell>
          <cell r="AC38">
            <v>2</v>
          </cell>
          <cell r="AK38">
            <v>105</v>
          </cell>
          <cell r="AL38">
            <v>6</v>
          </cell>
          <cell r="AP38">
            <v>35</v>
          </cell>
          <cell r="AQ38">
            <v>9</v>
          </cell>
          <cell r="AS38">
            <v>3.3</v>
          </cell>
          <cell r="AT38">
            <v>8</v>
          </cell>
          <cell r="BA38">
            <v>6</v>
          </cell>
          <cell r="BB38">
            <v>9</v>
          </cell>
          <cell r="BD38">
            <v>30</v>
          </cell>
          <cell r="BE38">
            <v>6</v>
          </cell>
        </row>
        <row r="39">
          <cell r="A39">
            <v>31</v>
          </cell>
          <cell r="B39">
            <v>4</v>
          </cell>
          <cell r="D39">
            <v>0.31</v>
          </cell>
          <cell r="E39">
            <v>1</v>
          </cell>
          <cell r="G39">
            <v>1</v>
          </cell>
          <cell r="H39">
            <v>4</v>
          </cell>
          <cell r="J39">
            <v>31</v>
          </cell>
          <cell r="K39">
            <v>4</v>
          </cell>
          <cell r="AB39">
            <v>24</v>
          </cell>
          <cell r="AC39">
            <v>2</v>
          </cell>
          <cell r="AK39">
            <v>106</v>
          </cell>
          <cell r="AL39">
            <v>6</v>
          </cell>
          <cell r="AS39">
            <v>3.31</v>
          </cell>
          <cell r="AT39">
            <v>7</v>
          </cell>
          <cell r="BA39">
            <v>6.1</v>
          </cell>
          <cell r="BB39">
            <v>9</v>
          </cell>
          <cell r="BD39">
            <v>31</v>
          </cell>
          <cell r="BE39">
            <v>6</v>
          </cell>
        </row>
        <row r="40">
          <cell r="A40">
            <v>32</v>
          </cell>
          <cell r="B40">
            <v>4</v>
          </cell>
          <cell r="D40">
            <v>0.32</v>
          </cell>
          <cell r="E40">
            <v>1</v>
          </cell>
          <cell r="G40">
            <v>2</v>
          </cell>
          <cell r="H40">
            <v>4</v>
          </cell>
          <cell r="J40">
            <v>32</v>
          </cell>
          <cell r="K40">
            <v>4</v>
          </cell>
          <cell r="AB40">
            <v>25</v>
          </cell>
          <cell r="AC40">
            <v>1</v>
          </cell>
          <cell r="AK40">
            <v>107</v>
          </cell>
          <cell r="AL40">
            <v>6</v>
          </cell>
          <cell r="AS40">
            <v>3.32</v>
          </cell>
          <cell r="AT40">
            <v>7</v>
          </cell>
          <cell r="BA40">
            <v>6.2</v>
          </cell>
          <cell r="BB40">
            <v>9</v>
          </cell>
          <cell r="BD40">
            <v>32</v>
          </cell>
          <cell r="BE40">
            <v>6</v>
          </cell>
        </row>
        <row r="41">
          <cell r="A41">
            <v>33</v>
          </cell>
          <cell r="B41">
            <v>4</v>
          </cell>
          <cell r="D41">
            <v>0.33</v>
          </cell>
          <cell r="E41">
            <v>1</v>
          </cell>
          <cell r="G41">
            <v>3</v>
          </cell>
          <cell r="H41">
            <v>4</v>
          </cell>
          <cell r="J41">
            <v>33</v>
          </cell>
          <cell r="K41">
            <v>4</v>
          </cell>
          <cell r="AB41">
            <v>26</v>
          </cell>
          <cell r="AC41">
            <v>1</v>
          </cell>
          <cell r="AK41">
            <v>108</v>
          </cell>
          <cell r="AL41">
            <v>6</v>
          </cell>
          <cell r="AS41">
            <v>3.33</v>
          </cell>
          <cell r="AT41">
            <v>7</v>
          </cell>
          <cell r="BA41">
            <v>6.3</v>
          </cell>
          <cell r="BB41">
            <v>9</v>
          </cell>
          <cell r="BD41">
            <v>33</v>
          </cell>
          <cell r="BE41">
            <v>6</v>
          </cell>
        </row>
        <row r="42">
          <cell r="A42">
            <v>34</v>
          </cell>
          <cell r="B42">
            <v>4</v>
          </cell>
          <cell r="D42">
            <v>0.34</v>
          </cell>
          <cell r="E42">
            <v>1</v>
          </cell>
          <cell r="G42">
            <v>4</v>
          </cell>
          <cell r="H42">
            <v>4</v>
          </cell>
          <cell r="J42">
            <v>34</v>
          </cell>
          <cell r="K42">
            <v>4</v>
          </cell>
          <cell r="AB42">
            <v>27</v>
          </cell>
          <cell r="AC42">
            <v>1</v>
          </cell>
          <cell r="AK42">
            <v>109</v>
          </cell>
          <cell r="AL42">
            <v>6</v>
          </cell>
          <cell r="AS42">
            <v>3.34</v>
          </cell>
          <cell r="AT42">
            <v>7</v>
          </cell>
          <cell r="BA42">
            <v>6.4</v>
          </cell>
          <cell r="BB42">
            <v>9</v>
          </cell>
          <cell r="BD42">
            <v>34</v>
          </cell>
          <cell r="BE42">
            <v>6</v>
          </cell>
        </row>
        <row r="43">
          <cell r="A43">
            <v>35</v>
          </cell>
          <cell r="B43">
            <v>4</v>
          </cell>
          <cell r="D43">
            <v>0.35</v>
          </cell>
          <cell r="E43">
            <v>1</v>
          </cell>
          <cell r="G43">
            <v>5</v>
          </cell>
          <cell r="H43">
            <v>4</v>
          </cell>
          <cell r="J43">
            <v>35</v>
          </cell>
          <cell r="K43">
            <v>5</v>
          </cell>
          <cell r="AB43">
            <v>28</v>
          </cell>
          <cell r="AC43">
            <v>1</v>
          </cell>
          <cell r="AK43">
            <v>110</v>
          </cell>
          <cell r="AL43">
            <v>7</v>
          </cell>
          <cell r="AS43">
            <v>3.35</v>
          </cell>
          <cell r="AT43">
            <v>7</v>
          </cell>
          <cell r="BA43">
            <v>6.5</v>
          </cell>
          <cell r="BB43">
            <v>9</v>
          </cell>
          <cell r="BD43">
            <v>35</v>
          </cell>
          <cell r="BE43">
            <v>6</v>
          </cell>
        </row>
        <row r="44">
          <cell r="A44">
            <v>36</v>
          </cell>
          <cell r="B44">
            <v>4</v>
          </cell>
          <cell r="D44">
            <v>0.36</v>
          </cell>
          <cell r="E44">
            <v>1</v>
          </cell>
          <cell r="G44">
            <v>6</v>
          </cell>
          <cell r="H44">
            <v>4</v>
          </cell>
          <cell r="J44">
            <v>36</v>
          </cell>
          <cell r="K44">
            <v>5</v>
          </cell>
          <cell r="AK44">
            <v>111</v>
          </cell>
          <cell r="AL44">
            <v>7</v>
          </cell>
          <cell r="AS44">
            <v>3.36</v>
          </cell>
          <cell r="AT44">
            <v>7</v>
          </cell>
          <cell r="BA44">
            <v>6.6</v>
          </cell>
          <cell r="BB44">
            <v>9</v>
          </cell>
          <cell r="BD44">
            <v>36</v>
          </cell>
          <cell r="BE44">
            <v>6</v>
          </cell>
        </row>
        <row r="45">
          <cell r="A45">
            <v>37</v>
          </cell>
          <cell r="B45">
            <v>4</v>
          </cell>
          <cell r="D45">
            <v>0.37</v>
          </cell>
          <cell r="E45">
            <v>1</v>
          </cell>
          <cell r="G45">
            <v>7</v>
          </cell>
          <cell r="H45">
            <v>4</v>
          </cell>
          <cell r="J45">
            <v>37</v>
          </cell>
          <cell r="K45">
            <v>5</v>
          </cell>
          <cell r="AK45">
            <v>112</v>
          </cell>
          <cell r="AL45">
            <v>7</v>
          </cell>
          <cell r="AS45">
            <v>3.37</v>
          </cell>
          <cell r="AT45">
            <v>7</v>
          </cell>
          <cell r="BA45">
            <v>6.7</v>
          </cell>
          <cell r="BB45">
            <v>9</v>
          </cell>
          <cell r="BD45">
            <v>37</v>
          </cell>
          <cell r="BE45">
            <v>6</v>
          </cell>
        </row>
        <row r="46">
          <cell r="A46">
            <v>38</v>
          </cell>
          <cell r="B46">
            <v>4</v>
          </cell>
          <cell r="D46">
            <v>0.38</v>
          </cell>
          <cell r="E46">
            <v>1</v>
          </cell>
          <cell r="G46">
            <v>8</v>
          </cell>
          <cell r="H46">
            <v>4</v>
          </cell>
          <cell r="J46">
            <v>38</v>
          </cell>
          <cell r="K46">
            <v>5</v>
          </cell>
          <cell r="AK46">
            <v>113</v>
          </cell>
          <cell r="AL46">
            <v>7</v>
          </cell>
          <cell r="AS46">
            <v>3.38</v>
          </cell>
          <cell r="AT46">
            <v>7</v>
          </cell>
          <cell r="BA46">
            <v>6.8</v>
          </cell>
          <cell r="BB46">
            <v>9</v>
          </cell>
          <cell r="BD46">
            <v>38</v>
          </cell>
          <cell r="BE46">
            <v>6</v>
          </cell>
        </row>
        <row r="47">
          <cell r="A47">
            <v>39</v>
          </cell>
          <cell r="B47">
            <v>4</v>
          </cell>
          <cell r="D47">
            <v>0.39</v>
          </cell>
          <cell r="E47">
            <v>1</v>
          </cell>
          <cell r="G47">
            <v>9</v>
          </cell>
          <cell r="H47">
            <v>4</v>
          </cell>
          <cell r="J47">
            <v>39</v>
          </cell>
          <cell r="K47">
            <v>5</v>
          </cell>
          <cell r="AK47">
            <v>114</v>
          </cell>
          <cell r="AL47">
            <v>7</v>
          </cell>
          <cell r="AS47">
            <v>3.39</v>
          </cell>
          <cell r="AT47">
            <v>7</v>
          </cell>
          <cell r="BA47">
            <v>6.9</v>
          </cell>
          <cell r="BB47">
            <v>9</v>
          </cell>
          <cell r="BD47">
            <v>39</v>
          </cell>
          <cell r="BE47">
            <v>6</v>
          </cell>
        </row>
        <row r="48">
          <cell r="A48">
            <v>40</v>
          </cell>
          <cell r="B48">
            <v>5</v>
          </cell>
          <cell r="D48">
            <v>0.4</v>
          </cell>
          <cell r="E48">
            <v>2</v>
          </cell>
          <cell r="G48">
            <v>10</v>
          </cell>
          <cell r="H48">
            <v>5</v>
          </cell>
          <cell r="J48">
            <v>40</v>
          </cell>
          <cell r="K48">
            <v>5</v>
          </cell>
          <cell r="AK48">
            <v>115</v>
          </cell>
          <cell r="AL48">
            <v>7</v>
          </cell>
          <cell r="AS48">
            <v>3.4</v>
          </cell>
          <cell r="AT48">
            <v>7</v>
          </cell>
          <cell r="BA48">
            <v>7</v>
          </cell>
          <cell r="BB48">
            <v>8</v>
          </cell>
          <cell r="BD48">
            <v>40</v>
          </cell>
          <cell r="BE48">
            <v>7</v>
          </cell>
        </row>
        <row r="49">
          <cell r="A49">
            <v>41</v>
          </cell>
          <cell r="B49">
            <v>5</v>
          </cell>
          <cell r="D49">
            <v>0.41</v>
          </cell>
          <cell r="E49">
            <v>2</v>
          </cell>
          <cell r="G49">
            <v>11</v>
          </cell>
          <cell r="H49">
            <v>5</v>
          </cell>
          <cell r="J49">
            <v>41</v>
          </cell>
          <cell r="K49">
            <v>5</v>
          </cell>
          <cell r="AK49">
            <v>116</v>
          </cell>
          <cell r="AL49">
            <v>7</v>
          </cell>
          <cell r="AS49">
            <v>3.41</v>
          </cell>
          <cell r="AT49">
            <v>7</v>
          </cell>
          <cell r="BA49">
            <v>7.1</v>
          </cell>
          <cell r="BB49">
            <v>8</v>
          </cell>
          <cell r="BD49">
            <v>41</v>
          </cell>
          <cell r="BE49">
            <v>7</v>
          </cell>
        </row>
        <row r="50">
          <cell r="A50">
            <v>42</v>
          </cell>
          <cell r="B50">
            <v>5</v>
          </cell>
          <cell r="D50">
            <v>0.42</v>
          </cell>
          <cell r="E50">
            <v>2</v>
          </cell>
          <cell r="G50">
            <v>12</v>
          </cell>
          <cell r="H50">
            <v>5</v>
          </cell>
          <cell r="J50">
            <v>42</v>
          </cell>
          <cell r="K50">
            <v>5</v>
          </cell>
          <cell r="AK50">
            <v>117</v>
          </cell>
          <cell r="AL50">
            <v>7</v>
          </cell>
          <cell r="AS50">
            <v>3.42</v>
          </cell>
          <cell r="AT50">
            <v>7</v>
          </cell>
          <cell r="BA50">
            <v>7.2</v>
          </cell>
          <cell r="BB50">
            <v>8</v>
          </cell>
          <cell r="BD50">
            <v>42</v>
          </cell>
          <cell r="BE50">
            <v>7</v>
          </cell>
        </row>
        <row r="51">
          <cell r="A51">
            <v>43</v>
          </cell>
          <cell r="B51">
            <v>5</v>
          </cell>
          <cell r="D51">
            <v>0.43</v>
          </cell>
          <cell r="E51">
            <v>2</v>
          </cell>
          <cell r="G51">
            <v>13</v>
          </cell>
          <cell r="H51">
            <v>5</v>
          </cell>
          <cell r="J51">
            <v>43</v>
          </cell>
          <cell r="K51">
            <v>5</v>
          </cell>
          <cell r="AK51">
            <v>118</v>
          </cell>
          <cell r="AL51">
            <v>7</v>
          </cell>
          <cell r="AS51">
            <v>3.43</v>
          </cell>
          <cell r="AT51">
            <v>7</v>
          </cell>
          <cell r="BA51">
            <v>7.3</v>
          </cell>
          <cell r="BB51">
            <v>8</v>
          </cell>
          <cell r="BD51">
            <v>43</v>
          </cell>
          <cell r="BE51">
            <v>7</v>
          </cell>
        </row>
        <row r="52">
          <cell r="A52">
            <v>44</v>
          </cell>
          <cell r="B52">
            <v>5</v>
          </cell>
          <cell r="D52">
            <v>0.44</v>
          </cell>
          <cell r="E52">
            <v>2</v>
          </cell>
          <cell r="G52">
            <v>14</v>
          </cell>
          <cell r="H52">
            <v>5</v>
          </cell>
          <cell r="J52">
            <v>44</v>
          </cell>
          <cell r="K52">
            <v>5</v>
          </cell>
          <cell r="AK52">
            <v>119</v>
          </cell>
          <cell r="AL52">
            <v>7</v>
          </cell>
          <cell r="AS52">
            <v>3.44</v>
          </cell>
          <cell r="AT52">
            <v>7</v>
          </cell>
          <cell r="BA52">
            <v>7.4</v>
          </cell>
          <cell r="BB52">
            <v>8</v>
          </cell>
          <cell r="BD52">
            <v>44</v>
          </cell>
          <cell r="BE52">
            <v>7</v>
          </cell>
        </row>
        <row r="53">
          <cell r="A53">
            <v>45</v>
          </cell>
          <cell r="B53">
            <v>5</v>
          </cell>
          <cell r="D53">
            <v>0.45</v>
          </cell>
          <cell r="E53">
            <v>2</v>
          </cell>
          <cell r="G53">
            <v>15</v>
          </cell>
          <cell r="H53">
            <v>5</v>
          </cell>
          <cell r="J53">
            <v>45</v>
          </cell>
          <cell r="K53">
            <v>5</v>
          </cell>
          <cell r="AK53">
            <v>120</v>
          </cell>
          <cell r="AL53">
            <v>8</v>
          </cell>
          <cell r="AS53">
            <v>3.45</v>
          </cell>
          <cell r="AT53">
            <v>7</v>
          </cell>
          <cell r="BA53">
            <v>7.5</v>
          </cell>
          <cell r="BB53">
            <v>8</v>
          </cell>
          <cell r="BD53">
            <v>45</v>
          </cell>
          <cell r="BE53">
            <v>7</v>
          </cell>
        </row>
        <row r="54">
          <cell r="A54">
            <v>46</v>
          </cell>
          <cell r="B54">
            <v>5</v>
          </cell>
          <cell r="D54">
            <v>0.46</v>
          </cell>
          <cell r="E54">
            <v>2</v>
          </cell>
          <cell r="G54">
            <v>16</v>
          </cell>
          <cell r="H54">
            <v>5</v>
          </cell>
          <cell r="J54">
            <v>46</v>
          </cell>
          <cell r="K54">
            <v>5</v>
          </cell>
          <cell r="AK54">
            <v>121</v>
          </cell>
          <cell r="AL54">
            <v>8</v>
          </cell>
          <cell r="AS54">
            <v>3.46</v>
          </cell>
          <cell r="AT54">
            <v>6</v>
          </cell>
          <cell r="BA54">
            <v>7.6</v>
          </cell>
          <cell r="BB54">
            <v>8</v>
          </cell>
          <cell r="BD54">
            <v>46</v>
          </cell>
          <cell r="BE54">
            <v>7</v>
          </cell>
        </row>
        <row r="55">
          <cell r="A55">
            <v>47</v>
          </cell>
          <cell r="B55">
            <v>5</v>
          </cell>
          <cell r="D55">
            <v>0.47</v>
          </cell>
          <cell r="E55">
            <v>2</v>
          </cell>
          <cell r="G55">
            <v>17</v>
          </cell>
          <cell r="H55">
            <v>5</v>
          </cell>
          <cell r="J55">
            <v>47</v>
          </cell>
          <cell r="K55">
            <v>5</v>
          </cell>
          <cell r="AK55">
            <v>122</v>
          </cell>
          <cell r="AL55">
            <v>8</v>
          </cell>
          <cell r="AS55">
            <v>3.47</v>
          </cell>
          <cell r="AT55">
            <v>6</v>
          </cell>
          <cell r="BA55">
            <v>7.7</v>
          </cell>
          <cell r="BB55">
            <v>8</v>
          </cell>
          <cell r="BD55">
            <v>47</v>
          </cell>
          <cell r="BE55">
            <v>7</v>
          </cell>
        </row>
        <row r="56">
          <cell r="A56">
            <v>48</v>
          </cell>
          <cell r="B56">
            <v>5</v>
          </cell>
          <cell r="D56">
            <v>0.48</v>
          </cell>
          <cell r="E56">
            <v>2</v>
          </cell>
          <cell r="G56">
            <v>18</v>
          </cell>
          <cell r="H56">
            <v>5</v>
          </cell>
          <cell r="J56">
            <v>48</v>
          </cell>
          <cell r="K56">
            <v>5</v>
          </cell>
          <cell r="AK56">
            <v>123</v>
          </cell>
          <cell r="AL56">
            <v>8</v>
          </cell>
          <cell r="AS56">
            <v>3.48</v>
          </cell>
          <cell r="AT56">
            <v>6</v>
          </cell>
          <cell r="BA56">
            <v>7.8</v>
          </cell>
          <cell r="BB56">
            <v>8</v>
          </cell>
          <cell r="BD56">
            <v>48</v>
          </cell>
          <cell r="BE56">
            <v>7</v>
          </cell>
        </row>
        <row r="57">
          <cell r="A57">
            <v>49</v>
          </cell>
          <cell r="B57">
            <v>5</v>
          </cell>
          <cell r="D57">
            <v>0.49</v>
          </cell>
          <cell r="E57">
            <v>2</v>
          </cell>
          <cell r="G57">
            <v>19</v>
          </cell>
          <cell r="H57">
            <v>5</v>
          </cell>
          <cell r="J57">
            <v>49</v>
          </cell>
          <cell r="K57">
            <v>5</v>
          </cell>
          <cell r="AK57">
            <v>124</v>
          </cell>
          <cell r="AL57">
            <v>8</v>
          </cell>
          <cell r="AS57">
            <v>3.49</v>
          </cell>
          <cell r="AT57">
            <v>6</v>
          </cell>
          <cell r="BA57">
            <v>7.9</v>
          </cell>
          <cell r="BB57">
            <v>8</v>
          </cell>
          <cell r="BD57">
            <v>49</v>
          </cell>
          <cell r="BE57">
            <v>7</v>
          </cell>
        </row>
        <row r="58">
          <cell r="A58">
            <v>50</v>
          </cell>
          <cell r="B58">
            <v>6</v>
          </cell>
          <cell r="D58">
            <v>0.5</v>
          </cell>
          <cell r="E58">
            <v>2</v>
          </cell>
          <cell r="G58">
            <v>20</v>
          </cell>
          <cell r="H58">
            <v>6</v>
          </cell>
          <cell r="J58">
            <v>50</v>
          </cell>
          <cell r="K58">
            <v>5</v>
          </cell>
          <cell r="AK58">
            <v>125</v>
          </cell>
          <cell r="AL58">
            <v>8</v>
          </cell>
          <cell r="AS58">
            <v>3.5</v>
          </cell>
          <cell r="AT58">
            <v>6</v>
          </cell>
          <cell r="BA58">
            <v>8</v>
          </cell>
          <cell r="BB58">
            <v>8</v>
          </cell>
          <cell r="BD58">
            <v>50</v>
          </cell>
          <cell r="BE58">
            <v>8</v>
          </cell>
        </row>
        <row r="59">
          <cell r="A59">
            <v>51</v>
          </cell>
          <cell r="B59">
            <v>6</v>
          </cell>
          <cell r="D59">
            <v>0.51</v>
          </cell>
          <cell r="E59">
            <v>2</v>
          </cell>
          <cell r="G59">
            <v>21</v>
          </cell>
          <cell r="H59">
            <v>6</v>
          </cell>
          <cell r="J59">
            <v>51</v>
          </cell>
          <cell r="K59">
            <v>5</v>
          </cell>
          <cell r="AK59">
            <v>126</v>
          </cell>
          <cell r="AL59">
            <v>8</v>
          </cell>
          <cell r="AS59">
            <v>3.51</v>
          </cell>
          <cell r="AT59">
            <v>6</v>
          </cell>
          <cell r="BA59">
            <v>8.1</v>
          </cell>
          <cell r="BB59">
            <v>8</v>
          </cell>
          <cell r="BD59">
            <v>51</v>
          </cell>
          <cell r="BE59">
            <v>8</v>
          </cell>
        </row>
        <row r="60">
          <cell r="A60">
            <v>52</v>
          </cell>
          <cell r="B60">
            <v>6</v>
          </cell>
          <cell r="D60">
            <v>0.52</v>
          </cell>
          <cell r="E60">
            <v>2</v>
          </cell>
          <cell r="G60">
            <v>22</v>
          </cell>
          <cell r="H60">
            <v>6</v>
          </cell>
          <cell r="J60">
            <v>52</v>
          </cell>
          <cell r="K60">
            <v>5</v>
          </cell>
          <cell r="AK60">
            <v>127</v>
          </cell>
          <cell r="AL60">
            <v>8</v>
          </cell>
          <cell r="AS60">
            <v>3.52</v>
          </cell>
          <cell r="AT60">
            <v>6</v>
          </cell>
          <cell r="BA60">
            <v>8.1999999999999993</v>
          </cell>
          <cell r="BB60">
            <v>8</v>
          </cell>
          <cell r="BD60">
            <v>52</v>
          </cell>
          <cell r="BE60">
            <v>8</v>
          </cell>
        </row>
        <row r="61">
          <cell r="A61">
            <v>53</v>
          </cell>
          <cell r="B61">
            <v>6</v>
          </cell>
          <cell r="D61">
            <v>0.53</v>
          </cell>
          <cell r="E61">
            <v>2</v>
          </cell>
          <cell r="G61">
            <v>23</v>
          </cell>
          <cell r="H61">
            <v>6</v>
          </cell>
          <cell r="J61">
            <v>53</v>
          </cell>
          <cell r="K61">
            <v>5</v>
          </cell>
          <cell r="AK61">
            <v>128</v>
          </cell>
          <cell r="AL61">
            <v>8</v>
          </cell>
          <cell r="AS61">
            <v>3.53</v>
          </cell>
          <cell r="AT61">
            <v>6</v>
          </cell>
          <cell r="BA61">
            <v>8.3000000000000007</v>
          </cell>
          <cell r="BB61">
            <v>8</v>
          </cell>
          <cell r="BD61">
            <v>53</v>
          </cell>
          <cell r="BE61">
            <v>8</v>
          </cell>
        </row>
        <row r="62">
          <cell r="A62">
            <v>54</v>
          </cell>
          <cell r="B62">
            <v>6</v>
          </cell>
          <cell r="D62">
            <v>0.54</v>
          </cell>
          <cell r="E62">
            <v>2</v>
          </cell>
          <cell r="G62">
            <v>24</v>
          </cell>
          <cell r="H62">
            <v>6</v>
          </cell>
          <cell r="J62">
            <v>54</v>
          </cell>
          <cell r="K62">
            <v>5</v>
          </cell>
          <cell r="AK62">
            <v>129</v>
          </cell>
          <cell r="AL62">
            <v>8</v>
          </cell>
          <cell r="AS62">
            <v>3.54</v>
          </cell>
          <cell r="AT62">
            <v>6</v>
          </cell>
          <cell r="BA62">
            <v>8.4</v>
          </cell>
          <cell r="BB62">
            <v>8</v>
          </cell>
          <cell r="BD62">
            <v>54</v>
          </cell>
          <cell r="BE62">
            <v>8</v>
          </cell>
        </row>
        <row r="63">
          <cell r="A63">
            <v>55</v>
          </cell>
          <cell r="B63">
            <v>6</v>
          </cell>
          <cell r="D63">
            <v>0.55000000000000004</v>
          </cell>
          <cell r="E63">
            <v>2</v>
          </cell>
          <cell r="G63">
            <v>25</v>
          </cell>
          <cell r="H63">
            <v>6</v>
          </cell>
          <cell r="J63">
            <v>55</v>
          </cell>
          <cell r="K63">
            <v>5</v>
          </cell>
          <cell r="AK63">
            <v>130</v>
          </cell>
          <cell r="AL63">
            <v>9</v>
          </cell>
          <cell r="AS63">
            <v>3.55</v>
          </cell>
          <cell r="AT63">
            <v>6</v>
          </cell>
          <cell r="BA63">
            <v>8.5</v>
          </cell>
          <cell r="BB63">
            <v>8</v>
          </cell>
          <cell r="BD63">
            <v>55</v>
          </cell>
          <cell r="BE63">
            <v>8</v>
          </cell>
        </row>
        <row r="64">
          <cell r="A64">
            <v>56</v>
          </cell>
          <cell r="B64">
            <v>6</v>
          </cell>
          <cell r="D64">
            <v>0.56000000000000005</v>
          </cell>
          <cell r="E64">
            <v>2</v>
          </cell>
          <cell r="G64">
            <v>26</v>
          </cell>
          <cell r="H64">
            <v>6</v>
          </cell>
          <cell r="J64">
            <v>56</v>
          </cell>
          <cell r="K64">
            <v>5</v>
          </cell>
          <cell r="AK64">
            <v>131</v>
          </cell>
          <cell r="AL64">
            <v>9</v>
          </cell>
          <cell r="AS64">
            <v>3.56</v>
          </cell>
          <cell r="AT64">
            <v>6</v>
          </cell>
          <cell r="BA64">
            <v>8.6</v>
          </cell>
          <cell r="BB64">
            <v>8</v>
          </cell>
          <cell r="BD64">
            <v>56</v>
          </cell>
          <cell r="BE64">
            <v>8</v>
          </cell>
        </row>
        <row r="65">
          <cell r="A65">
            <v>57</v>
          </cell>
          <cell r="B65">
            <v>6</v>
          </cell>
          <cell r="D65">
            <v>0.56999999999999995</v>
          </cell>
          <cell r="E65">
            <v>2</v>
          </cell>
          <cell r="G65">
            <v>27</v>
          </cell>
          <cell r="H65">
            <v>6</v>
          </cell>
          <cell r="J65">
            <v>57</v>
          </cell>
          <cell r="K65">
            <v>5</v>
          </cell>
          <cell r="AK65">
            <v>132</v>
          </cell>
          <cell r="AL65">
            <v>9</v>
          </cell>
          <cell r="AS65">
            <v>3.57</v>
          </cell>
          <cell r="AT65">
            <v>6</v>
          </cell>
          <cell r="BA65">
            <v>8.6999999999999993</v>
          </cell>
          <cell r="BB65">
            <v>8</v>
          </cell>
          <cell r="BD65">
            <v>57</v>
          </cell>
          <cell r="BE65">
            <v>8</v>
          </cell>
        </row>
        <row r="66">
          <cell r="A66">
            <v>58</v>
          </cell>
          <cell r="B66">
            <v>6</v>
          </cell>
          <cell r="D66">
            <v>0.57999999999999996</v>
          </cell>
          <cell r="E66">
            <v>2</v>
          </cell>
          <cell r="G66">
            <v>28</v>
          </cell>
          <cell r="H66">
            <v>6</v>
          </cell>
          <cell r="J66">
            <v>58</v>
          </cell>
          <cell r="K66">
            <v>5</v>
          </cell>
          <cell r="AK66">
            <v>133</v>
          </cell>
          <cell r="AL66">
            <v>9</v>
          </cell>
          <cell r="AS66">
            <v>3.58</v>
          </cell>
          <cell r="AT66">
            <v>6</v>
          </cell>
          <cell r="BA66">
            <v>8.8000000000000007</v>
          </cell>
          <cell r="BB66">
            <v>8</v>
          </cell>
          <cell r="BD66">
            <v>58</v>
          </cell>
          <cell r="BE66">
            <v>8</v>
          </cell>
        </row>
        <row r="67">
          <cell r="A67">
            <v>59</v>
          </cell>
          <cell r="B67">
            <v>6</v>
          </cell>
          <cell r="D67">
            <v>0.59</v>
          </cell>
          <cell r="E67">
            <v>2</v>
          </cell>
          <cell r="G67">
            <v>29</v>
          </cell>
          <cell r="H67">
            <v>6</v>
          </cell>
          <cell r="J67">
            <v>59</v>
          </cell>
          <cell r="K67">
            <v>5</v>
          </cell>
          <cell r="AK67">
            <v>134</v>
          </cell>
          <cell r="AL67">
            <v>9</v>
          </cell>
          <cell r="AS67">
            <v>3.59</v>
          </cell>
          <cell r="AT67">
            <v>6</v>
          </cell>
          <cell r="BA67">
            <v>8.9</v>
          </cell>
          <cell r="BB67">
            <v>8</v>
          </cell>
          <cell r="BD67">
            <v>59</v>
          </cell>
          <cell r="BE67">
            <v>8</v>
          </cell>
        </row>
        <row r="68">
          <cell r="A68">
            <v>60</v>
          </cell>
          <cell r="B68">
            <v>7</v>
          </cell>
          <cell r="D68">
            <v>0.6</v>
          </cell>
          <cell r="E68">
            <v>3</v>
          </cell>
          <cell r="G68">
            <v>30</v>
          </cell>
          <cell r="H68">
            <v>7</v>
          </cell>
          <cell r="J68">
            <v>60</v>
          </cell>
          <cell r="K68">
            <v>5</v>
          </cell>
          <cell r="AK68">
            <v>135</v>
          </cell>
          <cell r="AL68">
            <v>9</v>
          </cell>
          <cell r="AS68">
            <v>3.6</v>
          </cell>
          <cell r="AT68">
            <v>6</v>
          </cell>
          <cell r="BA68">
            <v>9</v>
          </cell>
          <cell r="BB68">
            <v>7</v>
          </cell>
          <cell r="BD68">
            <v>60</v>
          </cell>
          <cell r="BE68">
            <v>9</v>
          </cell>
        </row>
        <row r="69">
          <cell r="A69">
            <v>61</v>
          </cell>
          <cell r="B69">
            <v>7</v>
          </cell>
          <cell r="D69">
            <v>0.61</v>
          </cell>
          <cell r="E69">
            <v>3</v>
          </cell>
          <cell r="G69">
            <v>31</v>
          </cell>
          <cell r="H69">
            <v>7</v>
          </cell>
          <cell r="AK69">
            <v>136</v>
          </cell>
          <cell r="AL69">
            <v>9</v>
          </cell>
          <cell r="AS69">
            <v>3.61</v>
          </cell>
          <cell r="AT69">
            <v>5</v>
          </cell>
          <cell r="BA69">
            <v>9.1</v>
          </cell>
          <cell r="BB69">
            <v>7</v>
          </cell>
          <cell r="BD69">
            <v>61</v>
          </cell>
          <cell r="BE69">
            <v>9</v>
          </cell>
        </row>
        <row r="70">
          <cell r="A70">
            <v>62</v>
          </cell>
          <cell r="B70">
            <v>7</v>
          </cell>
          <cell r="D70">
            <v>0.62</v>
          </cell>
          <cell r="E70">
            <v>3</v>
          </cell>
          <cell r="G70">
            <v>32</v>
          </cell>
          <cell r="H70">
            <v>7</v>
          </cell>
          <cell r="AK70">
            <v>137</v>
          </cell>
          <cell r="AL70">
            <v>9</v>
          </cell>
          <cell r="AS70">
            <v>3.62</v>
          </cell>
          <cell r="AT70">
            <v>5</v>
          </cell>
          <cell r="BA70">
            <v>9.1999999999999993</v>
          </cell>
          <cell r="BB70">
            <v>7</v>
          </cell>
          <cell r="BD70">
            <v>62</v>
          </cell>
          <cell r="BE70">
            <v>9</v>
          </cell>
        </row>
        <row r="71">
          <cell r="A71">
            <v>63</v>
          </cell>
          <cell r="B71">
            <v>7</v>
          </cell>
          <cell r="D71">
            <v>0.63</v>
          </cell>
          <cell r="E71">
            <v>3</v>
          </cell>
          <cell r="G71">
            <v>33</v>
          </cell>
          <cell r="H71">
            <v>7</v>
          </cell>
          <cell r="AK71">
            <v>138</v>
          </cell>
          <cell r="AL71">
            <v>9</v>
          </cell>
          <cell r="AS71">
            <v>3.63</v>
          </cell>
          <cell r="AT71">
            <v>5</v>
          </cell>
          <cell r="BA71">
            <v>9.3000000000000007</v>
          </cell>
          <cell r="BB71">
            <v>7</v>
          </cell>
          <cell r="BD71">
            <v>63</v>
          </cell>
          <cell r="BE71">
            <v>9</v>
          </cell>
        </row>
        <row r="72">
          <cell r="A72">
            <v>64</v>
          </cell>
          <cell r="B72">
            <v>7</v>
          </cell>
          <cell r="D72">
            <v>0.64</v>
          </cell>
          <cell r="E72">
            <v>3</v>
          </cell>
          <cell r="G72">
            <v>34</v>
          </cell>
          <cell r="H72">
            <v>7</v>
          </cell>
          <cell r="AK72">
            <v>139</v>
          </cell>
          <cell r="AL72">
            <v>9</v>
          </cell>
          <cell r="AS72">
            <v>3.64</v>
          </cell>
          <cell r="AT72">
            <v>5</v>
          </cell>
          <cell r="BA72">
            <v>9.4</v>
          </cell>
          <cell r="BB72">
            <v>7</v>
          </cell>
          <cell r="BD72">
            <v>64</v>
          </cell>
          <cell r="BE72">
            <v>9</v>
          </cell>
        </row>
        <row r="73">
          <cell r="A73">
            <v>65</v>
          </cell>
          <cell r="B73">
            <v>7</v>
          </cell>
          <cell r="D73">
            <v>0.65</v>
          </cell>
          <cell r="E73">
            <v>3</v>
          </cell>
          <cell r="G73">
            <v>35</v>
          </cell>
          <cell r="H73">
            <v>7</v>
          </cell>
          <cell r="AS73">
            <v>3.65</v>
          </cell>
          <cell r="AT73">
            <v>5</v>
          </cell>
          <cell r="BA73">
            <v>9.5</v>
          </cell>
          <cell r="BB73">
            <v>7</v>
          </cell>
          <cell r="BD73">
            <v>65</v>
          </cell>
          <cell r="BE73">
            <v>9</v>
          </cell>
        </row>
        <row r="74">
          <cell r="A74">
            <v>66</v>
          </cell>
          <cell r="B74">
            <v>7</v>
          </cell>
          <cell r="D74">
            <v>0.66</v>
          </cell>
          <cell r="E74">
            <v>3</v>
          </cell>
          <cell r="G74">
            <v>36</v>
          </cell>
          <cell r="H74">
            <v>7</v>
          </cell>
          <cell r="AS74">
            <v>3.66</v>
          </cell>
          <cell r="AT74">
            <v>5</v>
          </cell>
          <cell r="BA74">
            <v>9.6</v>
          </cell>
          <cell r="BB74">
            <v>7</v>
          </cell>
          <cell r="BD74">
            <v>66</v>
          </cell>
          <cell r="BE74">
            <v>9</v>
          </cell>
        </row>
        <row r="75">
          <cell r="A75">
            <v>67</v>
          </cell>
          <cell r="B75">
            <v>7</v>
          </cell>
          <cell r="D75">
            <v>0.67</v>
          </cell>
          <cell r="E75">
            <v>3</v>
          </cell>
          <cell r="G75">
            <v>37</v>
          </cell>
          <cell r="H75">
            <v>7</v>
          </cell>
          <cell r="AS75">
            <v>3.67</v>
          </cell>
          <cell r="AT75">
            <v>5</v>
          </cell>
          <cell r="BA75">
            <v>9.6999999999999993</v>
          </cell>
          <cell r="BB75">
            <v>7</v>
          </cell>
          <cell r="BD75">
            <v>67</v>
          </cell>
          <cell r="BE75">
            <v>9</v>
          </cell>
        </row>
        <row r="76">
          <cell r="A76">
            <v>68</v>
          </cell>
          <cell r="B76">
            <v>7</v>
          </cell>
          <cell r="D76">
            <v>0.68</v>
          </cell>
          <cell r="E76">
            <v>3</v>
          </cell>
          <cell r="G76">
            <v>38</v>
          </cell>
          <cell r="H76">
            <v>7</v>
          </cell>
          <cell r="AS76">
            <v>3.68</v>
          </cell>
          <cell r="AT76">
            <v>5</v>
          </cell>
          <cell r="BA76">
            <v>9.8000000000000007</v>
          </cell>
          <cell r="BB76">
            <v>7</v>
          </cell>
          <cell r="BD76">
            <v>68</v>
          </cell>
          <cell r="BE76">
            <v>9</v>
          </cell>
        </row>
        <row r="77">
          <cell r="A77">
            <v>69</v>
          </cell>
          <cell r="B77">
            <v>7</v>
          </cell>
          <cell r="D77">
            <v>0.69</v>
          </cell>
          <cell r="E77">
            <v>3</v>
          </cell>
          <cell r="G77">
            <v>39</v>
          </cell>
          <cell r="H77">
            <v>7</v>
          </cell>
          <cell r="AS77">
            <v>3.69</v>
          </cell>
          <cell r="AT77">
            <v>5</v>
          </cell>
          <cell r="BA77">
            <v>9.9</v>
          </cell>
          <cell r="BB77">
            <v>7</v>
          </cell>
          <cell r="BD77">
            <v>69</v>
          </cell>
          <cell r="BE77">
            <v>9</v>
          </cell>
        </row>
        <row r="78">
          <cell r="A78">
            <v>70</v>
          </cell>
          <cell r="B78">
            <v>8</v>
          </cell>
          <cell r="D78">
            <v>0.7</v>
          </cell>
          <cell r="E78">
            <v>4</v>
          </cell>
          <cell r="G78">
            <v>40</v>
          </cell>
          <cell r="H78">
            <v>8</v>
          </cell>
          <cell r="AS78">
            <v>3.7</v>
          </cell>
          <cell r="AT78">
            <v>5</v>
          </cell>
          <cell r="BA78">
            <v>10</v>
          </cell>
          <cell r="BB78">
            <v>6</v>
          </cell>
          <cell r="BD78">
            <v>70</v>
          </cell>
          <cell r="BE78">
            <v>10</v>
          </cell>
        </row>
        <row r="79">
          <cell r="A79">
            <v>71</v>
          </cell>
          <cell r="B79">
            <v>8</v>
          </cell>
          <cell r="D79">
            <v>0.71</v>
          </cell>
          <cell r="E79">
            <v>4</v>
          </cell>
          <cell r="G79">
            <v>41</v>
          </cell>
          <cell r="H79">
            <v>8</v>
          </cell>
          <cell r="AS79">
            <v>3.71</v>
          </cell>
          <cell r="AT79">
            <v>5</v>
          </cell>
          <cell r="BA79">
            <v>10.1</v>
          </cell>
          <cell r="BB79">
            <v>6</v>
          </cell>
          <cell r="BD79">
            <v>71</v>
          </cell>
          <cell r="BE79">
            <v>10</v>
          </cell>
        </row>
        <row r="80">
          <cell r="A80">
            <v>72</v>
          </cell>
          <cell r="B80">
            <v>8</v>
          </cell>
          <cell r="D80">
            <v>0.72</v>
          </cell>
          <cell r="E80">
            <v>4</v>
          </cell>
          <cell r="G80">
            <v>42</v>
          </cell>
          <cell r="H80">
            <v>8</v>
          </cell>
          <cell r="AS80">
            <v>3.72</v>
          </cell>
          <cell r="AT80">
            <v>5</v>
          </cell>
          <cell r="BA80">
            <v>10.199999999999999</v>
          </cell>
          <cell r="BB80">
            <v>6</v>
          </cell>
          <cell r="BD80">
            <v>72</v>
          </cell>
          <cell r="BE80">
            <v>10</v>
          </cell>
        </row>
        <row r="81">
          <cell r="A81">
            <v>73</v>
          </cell>
          <cell r="B81">
            <v>8</v>
          </cell>
          <cell r="D81">
            <v>0.73</v>
          </cell>
          <cell r="E81">
            <v>4</v>
          </cell>
          <cell r="G81">
            <v>43</v>
          </cell>
          <cell r="H81">
            <v>8</v>
          </cell>
          <cell r="AS81">
            <v>3.73</v>
          </cell>
          <cell r="AT81">
            <v>5</v>
          </cell>
          <cell r="BA81">
            <v>10.3</v>
          </cell>
          <cell r="BB81">
            <v>6</v>
          </cell>
          <cell r="BD81">
            <v>73</v>
          </cell>
          <cell r="BE81">
            <v>10</v>
          </cell>
        </row>
        <row r="82">
          <cell r="A82">
            <v>74</v>
          </cell>
          <cell r="B82">
            <v>8</v>
          </cell>
          <cell r="D82">
            <v>0.74</v>
          </cell>
          <cell r="E82">
            <v>4</v>
          </cell>
          <cell r="G82">
            <v>44</v>
          </cell>
          <cell r="H82">
            <v>8</v>
          </cell>
          <cell r="AS82">
            <v>3.74</v>
          </cell>
          <cell r="AT82">
            <v>5</v>
          </cell>
          <cell r="BA82">
            <v>10.4</v>
          </cell>
          <cell r="BB82">
            <v>6</v>
          </cell>
          <cell r="BD82">
            <v>74</v>
          </cell>
          <cell r="BE82">
            <v>10</v>
          </cell>
        </row>
        <row r="83">
          <cell r="A83">
            <v>75</v>
          </cell>
          <cell r="B83">
            <v>8</v>
          </cell>
          <cell r="D83">
            <v>0.75</v>
          </cell>
          <cell r="E83">
            <v>5</v>
          </cell>
          <cell r="G83">
            <v>45</v>
          </cell>
          <cell r="H83">
            <v>8</v>
          </cell>
          <cell r="AS83">
            <v>3.75</v>
          </cell>
          <cell r="AT83">
            <v>5</v>
          </cell>
          <cell r="BA83">
            <v>10.5</v>
          </cell>
          <cell r="BB83">
            <v>6</v>
          </cell>
          <cell r="BD83">
            <v>75</v>
          </cell>
          <cell r="BE83">
            <v>10</v>
          </cell>
        </row>
        <row r="84">
          <cell r="A84">
            <v>76</v>
          </cell>
          <cell r="B84">
            <v>8</v>
          </cell>
          <cell r="D84">
            <v>0.76</v>
          </cell>
          <cell r="E84">
            <v>5</v>
          </cell>
          <cell r="G84">
            <v>46</v>
          </cell>
          <cell r="H84">
            <v>8</v>
          </cell>
          <cell r="AS84">
            <v>3.76</v>
          </cell>
          <cell r="AT84">
            <v>4</v>
          </cell>
          <cell r="BA84">
            <v>10.6</v>
          </cell>
          <cell r="BB84">
            <v>6</v>
          </cell>
        </row>
        <row r="85">
          <cell r="A85">
            <v>77</v>
          </cell>
          <cell r="B85">
            <v>8</v>
          </cell>
          <cell r="D85">
            <v>0.77</v>
          </cell>
          <cell r="E85">
            <v>5</v>
          </cell>
          <cell r="G85">
            <v>47</v>
          </cell>
          <cell r="H85">
            <v>8</v>
          </cell>
          <cell r="AS85">
            <v>3.77</v>
          </cell>
          <cell r="AT85">
            <v>4</v>
          </cell>
          <cell r="BA85">
            <v>10.7</v>
          </cell>
          <cell r="BB85">
            <v>6</v>
          </cell>
        </row>
        <row r="86">
          <cell r="A86">
            <v>78</v>
          </cell>
          <cell r="B86">
            <v>8</v>
          </cell>
          <cell r="D86">
            <v>0.78</v>
          </cell>
          <cell r="E86">
            <v>5</v>
          </cell>
          <cell r="G86">
            <v>48</v>
          </cell>
          <cell r="H86">
            <v>8</v>
          </cell>
          <cell r="AS86">
            <v>3.78</v>
          </cell>
          <cell r="AT86">
            <v>4</v>
          </cell>
          <cell r="BA86">
            <v>10.8</v>
          </cell>
          <cell r="BB86">
            <v>6</v>
          </cell>
        </row>
        <row r="87">
          <cell r="A87">
            <v>79</v>
          </cell>
          <cell r="B87">
            <v>8</v>
          </cell>
          <cell r="D87">
            <v>0.79</v>
          </cell>
          <cell r="E87">
            <v>5</v>
          </cell>
          <cell r="G87">
            <v>49</v>
          </cell>
          <cell r="H87">
            <v>8</v>
          </cell>
          <cell r="AS87">
            <v>3.79</v>
          </cell>
          <cell r="AT87">
            <v>4</v>
          </cell>
          <cell r="BA87">
            <v>10.9</v>
          </cell>
          <cell r="BB87">
            <v>6</v>
          </cell>
        </row>
        <row r="88">
          <cell r="A88">
            <v>80</v>
          </cell>
          <cell r="B88">
            <v>9</v>
          </cell>
          <cell r="D88">
            <v>0.8</v>
          </cell>
          <cell r="E88">
            <v>6</v>
          </cell>
          <cell r="G88">
            <v>50</v>
          </cell>
          <cell r="H88">
            <v>9</v>
          </cell>
          <cell r="AS88">
            <v>3.8</v>
          </cell>
          <cell r="AT88">
            <v>4</v>
          </cell>
          <cell r="BA88">
            <v>11</v>
          </cell>
          <cell r="BB88">
            <v>5</v>
          </cell>
        </row>
        <row r="89">
          <cell r="A89">
            <v>81</v>
          </cell>
          <cell r="B89">
            <v>9</v>
          </cell>
          <cell r="D89">
            <v>0.81</v>
          </cell>
          <cell r="E89">
            <v>6</v>
          </cell>
          <cell r="G89">
            <v>51</v>
          </cell>
          <cell r="H89">
            <v>9</v>
          </cell>
          <cell r="AS89">
            <v>3.81</v>
          </cell>
          <cell r="AT89">
            <v>4</v>
          </cell>
          <cell r="BA89">
            <v>11.1</v>
          </cell>
          <cell r="BB89">
            <v>5</v>
          </cell>
        </row>
        <row r="90">
          <cell r="A90">
            <v>82</v>
          </cell>
          <cell r="B90">
            <v>9</v>
          </cell>
          <cell r="D90">
            <v>0.82</v>
          </cell>
          <cell r="E90">
            <v>6</v>
          </cell>
          <cell r="G90">
            <v>52</v>
          </cell>
          <cell r="H90">
            <v>9</v>
          </cell>
          <cell r="AS90">
            <v>3.82</v>
          </cell>
          <cell r="AT90">
            <v>4</v>
          </cell>
          <cell r="BA90">
            <v>11.2</v>
          </cell>
          <cell r="BB90">
            <v>5</v>
          </cell>
        </row>
        <row r="91">
          <cell r="A91">
            <v>83</v>
          </cell>
          <cell r="B91">
            <v>9</v>
          </cell>
          <cell r="D91">
            <v>0.83</v>
          </cell>
          <cell r="E91">
            <v>6</v>
          </cell>
          <cell r="G91">
            <v>53</v>
          </cell>
          <cell r="H91">
            <v>9</v>
          </cell>
          <cell r="AS91">
            <v>3.83</v>
          </cell>
          <cell r="AT91">
            <v>4</v>
          </cell>
          <cell r="BA91">
            <v>11.3</v>
          </cell>
          <cell r="BB91">
            <v>5</v>
          </cell>
        </row>
        <row r="92">
          <cell r="A92">
            <v>84</v>
          </cell>
          <cell r="B92">
            <v>9</v>
          </cell>
          <cell r="D92">
            <v>0.84</v>
          </cell>
          <cell r="E92">
            <v>6</v>
          </cell>
          <cell r="G92">
            <v>54</v>
          </cell>
          <cell r="H92">
            <v>9</v>
          </cell>
          <cell r="AS92">
            <v>3.84</v>
          </cell>
          <cell r="AT92">
            <v>4</v>
          </cell>
          <cell r="BA92">
            <v>11.4</v>
          </cell>
          <cell r="BB92">
            <v>5</v>
          </cell>
        </row>
        <row r="93">
          <cell r="A93">
            <v>85</v>
          </cell>
          <cell r="B93">
            <v>9</v>
          </cell>
          <cell r="D93">
            <v>0.85</v>
          </cell>
          <cell r="E93">
            <v>7</v>
          </cell>
          <cell r="G93">
            <v>55</v>
          </cell>
          <cell r="H93">
            <v>9</v>
          </cell>
          <cell r="AS93">
            <v>3.85</v>
          </cell>
          <cell r="AT93">
            <v>4</v>
          </cell>
          <cell r="BA93">
            <v>11.5</v>
          </cell>
          <cell r="BB93">
            <v>5</v>
          </cell>
        </row>
        <row r="94">
          <cell r="A94">
            <v>86</v>
          </cell>
          <cell r="B94">
            <v>9</v>
          </cell>
          <cell r="D94">
            <v>0.86</v>
          </cell>
          <cell r="E94">
            <v>7</v>
          </cell>
          <cell r="G94">
            <v>56</v>
          </cell>
          <cell r="H94">
            <v>9</v>
          </cell>
          <cell r="AS94">
            <v>3.86</v>
          </cell>
          <cell r="AT94">
            <v>4</v>
          </cell>
          <cell r="BA94">
            <v>11.6</v>
          </cell>
          <cell r="BB94">
            <v>5</v>
          </cell>
        </row>
        <row r="95">
          <cell r="A95">
            <v>87</v>
          </cell>
          <cell r="B95">
            <v>9</v>
          </cell>
          <cell r="D95">
            <v>0.87</v>
          </cell>
          <cell r="E95">
            <v>7</v>
          </cell>
          <cell r="G95">
            <v>57</v>
          </cell>
          <cell r="H95">
            <v>9</v>
          </cell>
          <cell r="AS95">
            <v>3.87</v>
          </cell>
          <cell r="AT95">
            <v>4</v>
          </cell>
          <cell r="BA95">
            <v>11.7</v>
          </cell>
          <cell r="BB95">
            <v>5</v>
          </cell>
        </row>
        <row r="96">
          <cell r="A96">
            <v>88</v>
          </cell>
          <cell r="B96">
            <v>9</v>
          </cell>
          <cell r="D96">
            <v>0.88</v>
          </cell>
          <cell r="E96">
            <v>7</v>
          </cell>
          <cell r="G96">
            <v>58</v>
          </cell>
          <cell r="H96">
            <v>9</v>
          </cell>
          <cell r="AS96">
            <v>3.88</v>
          </cell>
          <cell r="AT96">
            <v>4</v>
          </cell>
          <cell r="BA96">
            <v>11.8</v>
          </cell>
          <cell r="BB96">
            <v>5</v>
          </cell>
        </row>
        <row r="97">
          <cell r="A97">
            <v>89</v>
          </cell>
          <cell r="B97">
            <v>9</v>
          </cell>
          <cell r="D97">
            <v>0.89</v>
          </cell>
          <cell r="E97">
            <v>7</v>
          </cell>
          <cell r="G97">
            <v>59</v>
          </cell>
          <cell r="H97">
            <v>9</v>
          </cell>
          <cell r="AS97">
            <v>3.89</v>
          </cell>
          <cell r="AT97">
            <v>4</v>
          </cell>
          <cell r="BA97">
            <v>11.9</v>
          </cell>
          <cell r="BB97">
            <v>5</v>
          </cell>
        </row>
        <row r="98">
          <cell r="D98">
            <v>0.9</v>
          </cell>
          <cell r="E98">
            <v>8</v>
          </cell>
          <cell r="AT98">
            <v>4</v>
          </cell>
          <cell r="BA98">
            <v>12</v>
          </cell>
          <cell r="BB98">
            <v>4</v>
          </cell>
        </row>
        <row r="99">
          <cell r="D99">
            <v>0.91</v>
          </cell>
          <cell r="E99">
            <v>8</v>
          </cell>
          <cell r="AT99">
            <v>4</v>
          </cell>
          <cell r="BA99">
            <v>12.1</v>
          </cell>
          <cell r="BB99">
            <v>4</v>
          </cell>
        </row>
        <row r="100">
          <cell r="D100">
            <v>0.92</v>
          </cell>
          <cell r="E100">
            <v>8</v>
          </cell>
          <cell r="AS100">
            <v>3.9</v>
          </cell>
          <cell r="AT100">
            <v>4</v>
          </cell>
          <cell r="BA100">
            <v>12.2</v>
          </cell>
          <cell r="BB100">
            <v>4</v>
          </cell>
        </row>
        <row r="101">
          <cell r="D101">
            <v>0.93</v>
          </cell>
          <cell r="E101">
            <v>8</v>
          </cell>
          <cell r="AS101">
            <v>3.91</v>
          </cell>
          <cell r="AT101">
            <v>3</v>
          </cell>
          <cell r="BA101">
            <v>12.3</v>
          </cell>
          <cell r="BB101">
            <v>4</v>
          </cell>
        </row>
        <row r="102">
          <cell r="D102">
            <v>0.94</v>
          </cell>
          <cell r="E102">
            <v>8</v>
          </cell>
          <cell r="AS102">
            <v>3.92</v>
          </cell>
          <cell r="AT102">
            <v>3</v>
          </cell>
          <cell r="BA102">
            <v>12.4</v>
          </cell>
          <cell r="BB102">
            <v>4</v>
          </cell>
        </row>
        <row r="103">
          <cell r="D103">
            <v>0.95</v>
          </cell>
          <cell r="E103">
            <v>9</v>
          </cell>
          <cell r="AS103">
            <v>3.93</v>
          </cell>
          <cell r="AT103">
            <v>3</v>
          </cell>
          <cell r="BA103">
            <v>12.5</v>
          </cell>
          <cell r="BB103">
            <v>4</v>
          </cell>
        </row>
        <row r="104">
          <cell r="D104">
            <v>0.96</v>
          </cell>
          <cell r="E104">
            <v>9</v>
          </cell>
          <cell r="AS104">
            <v>3.94</v>
          </cell>
          <cell r="AT104">
            <v>3</v>
          </cell>
          <cell r="BA104">
            <v>12.6</v>
          </cell>
          <cell r="BB104">
            <v>4</v>
          </cell>
        </row>
        <row r="105">
          <cell r="D105">
            <v>0.97</v>
          </cell>
          <cell r="E105">
            <v>9</v>
          </cell>
          <cell r="AS105">
            <v>3.95</v>
          </cell>
          <cell r="AT105">
            <v>3</v>
          </cell>
          <cell r="BA105">
            <v>12.7</v>
          </cell>
          <cell r="BB105">
            <v>4</v>
          </cell>
        </row>
        <row r="106">
          <cell r="D106">
            <v>0.98</v>
          </cell>
          <cell r="E106">
            <v>9</v>
          </cell>
          <cell r="AS106">
            <v>3.96</v>
          </cell>
          <cell r="AT106">
            <v>3</v>
          </cell>
          <cell r="BA106">
            <v>12.8</v>
          </cell>
          <cell r="BB106">
            <v>4</v>
          </cell>
        </row>
        <row r="107">
          <cell r="D107">
            <v>0.99</v>
          </cell>
          <cell r="E107">
            <v>9</v>
          </cell>
          <cell r="AS107">
            <v>3.97</v>
          </cell>
          <cell r="AT107">
            <v>3</v>
          </cell>
          <cell r="BA107">
            <v>12.9</v>
          </cell>
          <cell r="BB107">
            <v>4</v>
          </cell>
        </row>
        <row r="108">
          <cell r="D108">
            <v>1</v>
          </cell>
          <cell r="E108">
            <v>10</v>
          </cell>
          <cell r="AS108">
            <v>3.98</v>
          </cell>
          <cell r="AT108">
            <v>3</v>
          </cell>
          <cell r="BA108">
            <v>13</v>
          </cell>
          <cell r="BB108">
            <v>4</v>
          </cell>
        </row>
        <row r="109">
          <cell r="AS109">
            <v>3.99</v>
          </cell>
          <cell r="AT109">
            <v>3</v>
          </cell>
          <cell r="BA109">
            <v>13.1</v>
          </cell>
          <cell r="BB109">
            <v>4</v>
          </cell>
        </row>
        <row r="110">
          <cell r="AS110">
            <v>4</v>
          </cell>
          <cell r="AT110">
            <v>3</v>
          </cell>
          <cell r="BA110">
            <v>13.2</v>
          </cell>
          <cell r="BB110">
            <v>4</v>
          </cell>
        </row>
        <row r="111">
          <cell r="AS111">
            <v>4.01</v>
          </cell>
          <cell r="AT111">
            <v>3</v>
          </cell>
          <cell r="BA111">
            <v>13.3</v>
          </cell>
          <cell r="BB111">
            <v>4</v>
          </cell>
        </row>
        <row r="112">
          <cell r="AS112">
            <v>4.0199999999999996</v>
          </cell>
          <cell r="AT112">
            <v>3</v>
          </cell>
          <cell r="BA112">
            <v>13.4</v>
          </cell>
          <cell r="BB112">
            <v>4</v>
          </cell>
        </row>
        <row r="113">
          <cell r="AS113">
            <v>4.03</v>
          </cell>
          <cell r="AT113">
            <v>3</v>
          </cell>
          <cell r="BA113">
            <v>13.5</v>
          </cell>
          <cell r="BB113">
            <v>4</v>
          </cell>
        </row>
        <row r="114">
          <cell r="AS114">
            <v>4.04</v>
          </cell>
          <cell r="AT114">
            <v>3</v>
          </cell>
          <cell r="BA114">
            <v>13.6</v>
          </cell>
          <cell r="BB114">
            <v>4</v>
          </cell>
        </row>
        <row r="115">
          <cell r="AS115">
            <v>4.05</v>
          </cell>
          <cell r="AT115">
            <v>3</v>
          </cell>
          <cell r="BA115">
            <v>13.7</v>
          </cell>
          <cell r="BB115">
            <v>4</v>
          </cell>
        </row>
        <row r="116">
          <cell r="AS116">
            <v>4.0599999999999996</v>
          </cell>
          <cell r="AT116">
            <v>2</v>
          </cell>
          <cell r="BA116">
            <v>13.8</v>
          </cell>
          <cell r="BB116">
            <v>4</v>
          </cell>
        </row>
        <row r="117">
          <cell r="AS117">
            <v>4.07</v>
          </cell>
          <cell r="AT117">
            <v>2</v>
          </cell>
          <cell r="BA117">
            <v>13.9</v>
          </cell>
          <cell r="BB117">
            <v>4</v>
          </cell>
        </row>
        <row r="118">
          <cell r="AS118">
            <v>4.08</v>
          </cell>
          <cell r="AT118">
            <v>2</v>
          </cell>
          <cell r="BA118">
            <v>14</v>
          </cell>
          <cell r="BB118">
            <v>4</v>
          </cell>
        </row>
        <row r="119">
          <cell r="AS119">
            <v>4.09</v>
          </cell>
          <cell r="AT119">
            <v>2</v>
          </cell>
          <cell r="BA119">
            <v>14.1</v>
          </cell>
          <cell r="BB119">
            <v>4</v>
          </cell>
        </row>
        <row r="120">
          <cell r="AS120">
            <v>4.0999999999999996</v>
          </cell>
          <cell r="AT120">
            <v>2</v>
          </cell>
          <cell r="BA120">
            <v>14.2</v>
          </cell>
          <cell r="BB120">
            <v>4</v>
          </cell>
        </row>
        <row r="121">
          <cell r="AS121">
            <v>4.1100000000000003</v>
          </cell>
          <cell r="AT121">
            <v>2</v>
          </cell>
          <cell r="BA121">
            <v>14.3</v>
          </cell>
          <cell r="BB121">
            <v>4</v>
          </cell>
        </row>
        <row r="122">
          <cell r="AS122">
            <v>4.12</v>
          </cell>
          <cell r="AT122">
            <v>2</v>
          </cell>
          <cell r="BA122">
            <v>14.4</v>
          </cell>
          <cell r="BB122">
            <v>4</v>
          </cell>
        </row>
        <row r="123">
          <cell r="AS123">
            <v>4.13</v>
          </cell>
          <cell r="AT123">
            <v>2</v>
          </cell>
          <cell r="BA123">
            <v>14.5</v>
          </cell>
          <cell r="BB123">
            <v>4</v>
          </cell>
        </row>
        <row r="124">
          <cell r="AS124">
            <v>4.1399999999999997</v>
          </cell>
          <cell r="AT124">
            <v>2</v>
          </cell>
          <cell r="BA124">
            <v>14.6</v>
          </cell>
          <cell r="BB124">
            <v>4</v>
          </cell>
        </row>
        <row r="125">
          <cell r="AS125">
            <v>4.1500000000000004</v>
          </cell>
          <cell r="AT125">
            <v>2</v>
          </cell>
          <cell r="BA125">
            <v>14.7</v>
          </cell>
          <cell r="BB125">
            <v>4</v>
          </cell>
        </row>
        <row r="126">
          <cell r="AS126">
            <v>4.16</v>
          </cell>
          <cell r="AT126">
            <v>2</v>
          </cell>
          <cell r="BA126">
            <v>14.8</v>
          </cell>
          <cell r="BB126">
            <v>4</v>
          </cell>
        </row>
        <row r="127">
          <cell r="AS127">
            <v>4.17</v>
          </cell>
          <cell r="AT127">
            <v>2</v>
          </cell>
          <cell r="BA127">
            <v>14.9</v>
          </cell>
          <cell r="BB127">
            <v>4</v>
          </cell>
        </row>
        <row r="128">
          <cell r="AS128">
            <v>4.18</v>
          </cell>
          <cell r="AT128">
            <v>2</v>
          </cell>
          <cell r="BA128">
            <v>15</v>
          </cell>
          <cell r="BB128">
            <v>4</v>
          </cell>
        </row>
        <row r="129">
          <cell r="AS129">
            <v>4.1900000000000004</v>
          </cell>
          <cell r="AT129">
            <v>2</v>
          </cell>
          <cell r="BA129">
            <v>15.1</v>
          </cell>
          <cell r="BB129">
            <v>4</v>
          </cell>
        </row>
        <row r="130">
          <cell r="AS130">
            <v>4.2</v>
          </cell>
          <cell r="AT130">
            <v>2</v>
          </cell>
          <cell r="BA130">
            <v>15.2</v>
          </cell>
          <cell r="BB130">
            <v>4</v>
          </cell>
        </row>
        <row r="131">
          <cell r="BA131">
            <v>15.3</v>
          </cell>
          <cell r="BB131">
            <v>4</v>
          </cell>
        </row>
        <row r="132">
          <cell r="BA132">
            <v>15.4</v>
          </cell>
          <cell r="BB132">
            <v>4</v>
          </cell>
        </row>
        <row r="133">
          <cell r="BA133">
            <v>15.5</v>
          </cell>
          <cell r="BB133">
            <v>4</v>
          </cell>
        </row>
        <row r="134">
          <cell r="BA134">
            <v>15.6</v>
          </cell>
          <cell r="BB134">
            <v>4</v>
          </cell>
        </row>
        <row r="135">
          <cell r="BA135">
            <v>15.7</v>
          </cell>
          <cell r="BB135">
            <v>4</v>
          </cell>
        </row>
        <row r="136">
          <cell r="BA136">
            <v>15.8</v>
          </cell>
          <cell r="BB136">
            <v>4</v>
          </cell>
        </row>
        <row r="137">
          <cell r="BA137">
            <v>15.9</v>
          </cell>
          <cell r="BB137">
            <v>4</v>
          </cell>
        </row>
        <row r="138">
          <cell r="BA138">
            <v>16</v>
          </cell>
          <cell r="BB138">
            <v>4</v>
          </cell>
        </row>
        <row r="139">
          <cell r="BA139">
            <v>16.100000000000001</v>
          </cell>
          <cell r="BB139">
            <v>4</v>
          </cell>
        </row>
        <row r="140">
          <cell r="BA140">
            <v>16.2</v>
          </cell>
          <cell r="BB140">
            <v>4</v>
          </cell>
        </row>
        <row r="141">
          <cell r="BA141">
            <v>16.3</v>
          </cell>
          <cell r="BB141">
            <v>4</v>
          </cell>
        </row>
        <row r="142">
          <cell r="BA142">
            <v>16.399999999999999</v>
          </cell>
          <cell r="BB142">
            <v>4</v>
          </cell>
        </row>
        <row r="143">
          <cell r="BA143">
            <v>16.5</v>
          </cell>
          <cell r="BB143">
            <v>4</v>
          </cell>
        </row>
        <row r="144">
          <cell r="BA144">
            <v>16.600000000000001</v>
          </cell>
          <cell r="BB144">
            <v>4</v>
          </cell>
        </row>
        <row r="145">
          <cell r="BA145">
            <v>16.7</v>
          </cell>
          <cell r="BB145">
            <v>4</v>
          </cell>
        </row>
        <row r="146">
          <cell r="BA146">
            <v>16.8</v>
          </cell>
          <cell r="BB146">
            <v>4</v>
          </cell>
        </row>
        <row r="147">
          <cell r="BA147">
            <v>16.899999999999999</v>
          </cell>
          <cell r="BB147">
            <v>4</v>
          </cell>
        </row>
        <row r="148">
          <cell r="BA148">
            <v>17</v>
          </cell>
          <cell r="BB148">
            <v>4</v>
          </cell>
        </row>
        <row r="149">
          <cell r="BA149">
            <v>17.100000000000001</v>
          </cell>
          <cell r="BB149">
            <v>4</v>
          </cell>
        </row>
        <row r="150">
          <cell r="BA150">
            <v>17.2</v>
          </cell>
          <cell r="BB150">
            <v>4</v>
          </cell>
        </row>
        <row r="151">
          <cell r="BA151">
            <v>17.3</v>
          </cell>
          <cell r="BB151">
            <v>4</v>
          </cell>
        </row>
        <row r="152">
          <cell r="BA152">
            <v>17.399999999999999</v>
          </cell>
          <cell r="BB152">
            <v>4</v>
          </cell>
        </row>
        <row r="153">
          <cell r="BA153">
            <v>17.5</v>
          </cell>
          <cell r="BB153">
            <v>4</v>
          </cell>
        </row>
        <row r="154">
          <cell r="BA154">
            <v>17.600000000000001</v>
          </cell>
          <cell r="BB154">
            <v>4</v>
          </cell>
        </row>
        <row r="155">
          <cell r="BA155">
            <v>17.7</v>
          </cell>
          <cell r="BB155">
            <v>4</v>
          </cell>
        </row>
        <row r="156">
          <cell r="BA156">
            <v>17.8</v>
          </cell>
          <cell r="BB156">
            <v>4</v>
          </cell>
        </row>
        <row r="157">
          <cell r="BA157">
            <v>17.899999999999999</v>
          </cell>
          <cell r="BB157">
            <v>4</v>
          </cell>
        </row>
        <row r="158">
          <cell r="BA158">
            <v>18</v>
          </cell>
          <cell r="BB158">
            <v>4</v>
          </cell>
        </row>
        <row r="159">
          <cell r="BA159">
            <v>18.100000000000001</v>
          </cell>
          <cell r="BB159">
            <v>4</v>
          </cell>
        </row>
        <row r="160">
          <cell r="BA160">
            <v>18.2</v>
          </cell>
          <cell r="BB160">
            <v>4</v>
          </cell>
        </row>
        <row r="161">
          <cell r="BA161">
            <v>18.3</v>
          </cell>
          <cell r="BB161">
            <v>4</v>
          </cell>
        </row>
        <row r="162">
          <cell r="BA162">
            <v>18.399999999999999</v>
          </cell>
          <cell r="BB162">
            <v>4</v>
          </cell>
        </row>
        <row r="163">
          <cell r="BA163">
            <v>18.5</v>
          </cell>
          <cell r="BB163">
            <v>4</v>
          </cell>
        </row>
        <row r="164">
          <cell r="BA164">
            <v>18.600000000000001</v>
          </cell>
          <cell r="BB164">
            <v>4</v>
          </cell>
        </row>
        <row r="165">
          <cell r="BA165">
            <v>18.7</v>
          </cell>
          <cell r="BB165">
            <v>4</v>
          </cell>
        </row>
        <row r="166">
          <cell r="BA166">
            <v>18.8</v>
          </cell>
          <cell r="BB166">
            <v>4</v>
          </cell>
        </row>
        <row r="167">
          <cell r="BA167">
            <v>18.899999999999999</v>
          </cell>
          <cell r="BB167">
            <v>4</v>
          </cell>
        </row>
        <row r="168">
          <cell r="BA168">
            <v>19</v>
          </cell>
          <cell r="BB168">
            <v>4</v>
          </cell>
        </row>
        <row r="169">
          <cell r="BA169">
            <v>19.100000000000001</v>
          </cell>
          <cell r="BB169">
            <v>4</v>
          </cell>
        </row>
        <row r="170">
          <cell r="BA170">
            <v>19.2</v>
          </cell>
          <cell r="BB170">
            <v>4</v>
          </cell>
        </row>
        <row r="171">
          <cell r="BA171">
            <v>19.3</v>
          </cell>
          <cell r="BB171">
            <v>4</v>
          </cell>
        </row>
        <row r="172">
          <cell r="BA172">
            <v>19.399999999999999</v>
          </cell>
          <cell r="BB172">
            <v>4</v>
          </cell>
        </row>
        <row r="173">
          <cell r="BA173">
            <v>19.5</v>
          </cell>
          <cell r="BB173">
            <v>4</v>
          </cell>
        </row>
        <row r="174">
          <cell r="BA174">
            <v>19.600000000000001</v>
          </cell>
          <cell r="BB174">
            <v>4</v>
          </cell>
        </row>
        <row r="175">
          <cell r="BA175">
            <v>19.7</v>
          </cell>
          <cell r="BB175">
            <v>4</v>
          </cell>
        </row>
        <row r="176">
          <cell r="BA176">
            <v>19.8</v>
          </cell>
          <cell r="BB176">
            <v>4</v>
          </cell>
        </row>
        <row r="177">
          <cell r="BA177">
            <v>19.899999999999999</v>
          </cell>
          <cell r="BB177">
            <v>4</v>
          </cell>
        </row>
        <row r="178">
          <cell r="BA178">
            <v>20</v>
          </cell>
          <cell r="BB178">
            <v>4</v>
          </cell>
        </row>
        <row r="179">
          <cell r="BA179">
            <v>20.100000000000001</v>
          </cell>
          <cell r="BB179">
            <v>4</v>
          </cell>
        </row>
        <row r="180">
          <cell r="BA180">
            <v>20.2</v>
          </cell>
          <cell r="BB180">
            <v>4</v>
          </cell>
        </row>
        <row r="181">
          <cell r="BA181">
            <v>20.3</v>
          </cell>
          <cell r="BB181">
            <v>4</v>
          </cell>
        </row>
        <row r="182">
          <cell r="BA182">
            <v>20.399999999999999</v>
          </cell>
          <cell r="BB182">
            <v>4</v>
          </cell>
        </row>
        <row r="183">
          <cell r="BA183">
            <v>20.5</v>
          </cell>
          <cell r="BB183">
            <v>4</v>
          </cell>
        </row>
        <row r="184">
          <cell r="BA184">
            <v>20.6</v>
          </cell>
          <cell r="BB184">
            <v>4</v>
          </cell>
        </row>
        <row r="185">
          <cell r="BA185">
            <v>20.7</v>
          </cell>
          <cell r="BB185">
            <v>4</v>
          </cell>
        </row>
        <row r="186">
          <cell r="BA186">
            <v>20.8</v>
          </cell>
          <cell r="BB186">
            <v>4</v>
          </cell>
        </row>
        <row r="187">
          <cell r="BA187">
            <v>20.9</v>
          </cell>
          <cell r="BB187">
            <v>4</v>
          </cell>
        </row>
        <row r="188">
          <cell r="BA188" t="str">
            <v/>
          </cell>
          <cell r="BB18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CBB5-84A4-4423-B545-467142774259}">
  <sheetPr codeName="Blad40">
    <tabColor theme="6"/>
    <pageSetUpPr autoPageBreaks="0" fitToPage="1"/>
  </sheetPr>
  <dimension ref="B1:Q360"/>
  <sheetViews>
    <sheetView showGridLines="0" tabSelected="1" topLeftCell="A68" zoomScale="70" zoomScaleNormal="70" workbookViewId="0">
      <selection activeCell="O39" sqref="O39"/>
    </sheetView>
  </sheetViews>
  <sheetFormatPr defaultColWidth="11.453125" defaultRowHeight="12.5" x14ac:dyDescent="0.25"/>
  <cols>
    <col min="1" max="1" width="45.6328125" style="1" customWidth="1"/>
    <col min="2" max="3" width="13.6328125" style="1" customWidth="1"/>
    <col min="4" max="4" width="4.453125" style="2" customWidth="1"/>
    <col min="5" max="5" width="2.453125" style="3" customWidth="1"/>
    <col min="6" max="6" width="6.08984375" style="2" customWidth="1"/>
    <col min="7" max="7" width="5.6328125" style="2" customWidth="1"/>
    <col min="8" max="8" width="16.453125" style="2" customWidth="1"/>
    <col min="9" max="9" width="2.36328125" style="3" customWidth="1"/>
    <col min="10" max="11" width="10.36328125" style="1" bestFit="1" customWidth="1"/>
    <col min="12" max="13" width="11.453125" style="1" customWidth="1"/>
    <col min="14" max="14" width="12.36328125" style="1" bestFit="1" customWidth="1"/>
    <col min="15" max="256" width="11.453125" style="1"/>
    <col min="257" max="257" width="45.6328125" style="1" customWidth="1"/>
    <col min="258" max="259" width="13.6328125" style="1" customWidth="1"/>
    <col min="260" max="260" width="4.453125" style="1" customWidth="1"/>
    <col min="261" max="261" width="2.453125" style="1" customWidth="1"/>
    <col min="262" max="262" width="6.08984375" style="1" customWidth="1"/>
    <col min="263" max="263" width="5.6328125" style="1" customWidth="1"/>
    <col min="264" max="264" width="16.453125" style="1" customWidth="1"/>
    <col min="265" max="265" width="2.36328125" style="1" customWidth="1"/>
    <col min="266" max="267" width="10.36328125" style="1" bestFit="1" customWidth="1"/>
    <col min="268" max="269" width="11.453125" style="1"/>
    <col min="270" max="270" width="12.36328125" style="1" bestFit="1" customWidth="1"/>
    <col min="271" max="512" width="11.453125" style="1"/>
    <col min="513" max="513" width="45.6328125" style="1" customWidth="1"/>
    <col min="514" max="515" width="13.6328125" style="1" customWidth="1"/>
    <col min="516" max="516" width="4.453125" style="1" customWidth="1"/>
    <col min="517" max="517" width="2.453125" style="1" customWidth="1"/>
    <col min="518" max="518" width="6.08984375" style="1" customWidth="1"/>
    <col min="519" max="519" width="5.6328125" style="1" customWidth="1"/>
    <col min="520" max="520" width="16.453125" style="1" customWidth="1"/>
    <col min="521" max="521" width="2.36328125" style="1" customWidth="1"/>
    <col min="522" max="523" width="10.36328125" style="1" bestFit="1" customWidth="1"/>
    <col min="524" max="525" width="11.453125" style="1"/>
    <col min="526" max="526" width="12.36328125" style="1" bestFit="1" customWidth="1"/>
    <col min="527" max="768" width="11.453125" style="1"/>
    <col min="769" max="769" width="45.6328125" style="1" customWidth="1"/>
    <col min="770" max="771" width="13.6328125" style="1" customWidth="1"/>
    <col min="772" max="772" width="4.453125" style="1" customWidth="1"/>
    <col min="773" max="773" width="2.453125" style="1" customWidth="1"/>
    <col min="774" max="774" width="6.08984375" style="1" customWidth="1"/>
    <col min="775" max="775" width="5.6328125" style="1" customWidth="1"/>
    <col min="776" max="776" width="16.453125" style="1" customWidth="1"/>
    <col min="777" max="777" width="2.36328125" style="1" customWidth="1"/>
    <col min="778" max="779" width="10.36328125" style="1" bestFit="1" customWidth="1"/>
    <col min="780" max="781" width="11.453125" style="1"/>
    <col min="782" max="782" width="12.36328125" style="1" bestFit="1" customWidth="1"/>
    <col min="783" max="1024" width="11.453125" style="1"/>
    <col min="1025" max="1025" width="45.6328125" style="1" customWidth="1"/>
    <col min="1026" max="1027" width="13.6328125" style="1" customWidth="1"/>
    <col min="1028" max="1028" width="4.453125" style="1" customWidth="1"/>
    <col min="1029" max="1029" width="2.453125" style="1" customWidth="1"/>
    <col min="1030" max="1030" width="6.08984375" style="1" customWidth="1"/>
    <col min="1031" max="1031" width="5.6328125" style="1" customWidth="1"/>
    <col min="1032" max="1032" width="16.453125" style="1" customWidth="1"/>
    <col min="1033" max="1033" width="2.36328125" style="1" customWidth="1"/>
    <col min="1034" max="1035" width="10.36328125" style="1" bestFit="1" customWidth="1"/>
    <col min="1036" max="1037" width="11.453125" style="1"/>
    <col min="1038" max="1038" width="12.36328125" style="1" bestFit="1" customWidth="1"/>
    <col min="1039" max="1280" width="11.453125" style="1"/>
    <col min="1281" max="1281" width="45.6328125" style="1" customWidth="1"/>
    <col min="1282" max="1283" width="13.6328125" style="1" customWidth="1"/>
    <col min="1284" max="1284" width="4.453125" style="1" customWidth="1"/>
    <col min="1285" max="1285" width="2.453125" style="1" customWidth="1"/>
    <col min="1286" max="1286" width="6.08984375" style="1" customWidth="1"/>
    <col min="1287" max="1287" width="5.6328125" style="1" customWidth="1"/>
    <col min="1288" max="1288" width="16.453125" style="1" customWidth="1"/>
    <col min="1289" max="1289" width="2.36328125" style="1" customWidth="1"/>
    <col min="1290" max="1291" width="10.36328125" style="1" bestFit="1" customWidth="1"/>
    <col min="1292" max="1293" width="11.453125" style="1"/>
    <col min="1294" max="1294" width="12.36328125" style="1" bestFit="1" customWidth="1"/>
    <col min="1295" max="1536" width="11.453125" style="1"/>
    <col min="1537" max="1537" width="45.6328125" style="1" customWidth="1"/>
    <col min="1538" max="1539" width="13.6328125" style="1" customWidth="1"/>
    <col min="1540" max="1540" width="4.453125" style="1" customWidth="1"/>
    <col min="1541" max="1541" width="2.453125" style="1" customWidth="1"/>
    <col min="1542" max="1542" width="6.08984375" style="1" customWidth="1"/>
    <col min="1543" max="1543" width="5.6328125" style="1" customWidth="1"/>
    <col min="1544" max="1544" width="16.453125" style="1" customWidth="1"/>
    <col min="1545" max="1545" width="2.36328125" style="1" customWidth="1"/>
    <col min="1546" max="1547" width="10.36328125" style="1" bestFit="1" customWidth="1"/>
    <col min="1548" max="1549" width="11.453125" style="1"/>
    <col min="1550" max="1550" width="12.36328125" style="1" bestFit="1" customWidth="1"/>
    <col min="1551" max="1792" width="11.453125" style="1"/>
    <col min="1793" max="1793" width="45.6328125" style="1" customWidth="1"/>
    <col min="1794" max="1795" width="13.6328125" style="1" customWidth="1"/>
    <col min="1796" max="1796" width="4.453125" style="1" customWidth="1"/>
    <col min="1797" max="1797" width="2.453125" style="1" customWidth="1"/>
    <col min="1798" max="1798" width="6.08984375" style="1" customWidth="1"/>
    <col min="1799" max="1799" width="5.6328125" style="1" customWidth="1"/>
    <col min="1800" max="1800" width="16.453125" style="1" customWidth="1"/>
    <col min="1801" max="1801" width="2.36328125" style="1" customWidth="1"/>
    <col min="1802" max="1803" width="10.36328125" style="1" bestFit="1" customWidth="1"/>
    <col min="1804" max="1805" width="11.453125" style="1"/>
    <col min="1806" max="1806" width="12.36328125" style="1" bestFit="1" customWidth="1"/>
    <col min="1807" max="2048" width="11.453125" style="1"/>
    <col min="2049" max="2049" width="45.6328125" style="1" customWidth="1"/>
    <col min="2050" max="2051" width="13.6328125" style="1" customWidth="1"/>
    <col min="2052" max="2052" width="4.453125" style="1" customWidth="1"/>
    <col min="2053" max="2053" width="2.453125" style="1" customWidth="1"/>
    <col min="2054" max="2054" width="6.08984375" style="1" customWidth="1"/>
    <col min="2055" max="2055" width="5.6328125" style="1" customWidth="1"/>
    <col min="2056" max="2056" width="16.453125" style="1" customWidth="1"/>
    <col min="2057" max="2057" width="2.36328125" style="1" customWidth="1"/>
    <col min="2058" max="2059" width="10.36328125" style="1" bestFit="1" customWidth="1"/>
    <col min="2060" max="2061" width="11.453125" style="1"/>
    <col min="2062" max="2062" width="12.36328125" style="1" bestFit="1" customWidth="1"/>
    <col min="2063" max="2304" width="11.453125" style="1"/>
    <col min="2305" max="2305" width="45.6328125" style="1" customWidth="1"/>
    <col min="2306" max="2307" width="13.6328125" style="1" customWidth="1"/>
    <col min="2308" max="2308" width="4.453125" style="1" customWidth="1"/>
    <col min="2309" max="2309" width="2.453125" style="1" customWidth="1"/>
    <col min="2310" max="2310" width="6.08984375" style="1" customWidth="1"/>
    <col min="2311" max="2311" width="5.6328125" style="1" customWidth="1"/>
    <col min="2312" max="2312" width="16.453125" style="1" customWidth="1"/>
    <col min="2313" max="2313" width="2.36328125" style="1" customWidth="1"/>
    <col min="2314" max="2315" width="10.36328125" style="1" bestFit="1" customWidth="1"/>
    <col min="2316" max="2317" width="11.453125" style="1"/>
    <col min="2318" max="2318" width="12.36328125" style="1" bestFit="1" customWidth="1"/>
    <col min="2319" max="2560" width="11.453125" style="1"/>
    <col min="2561" max="2561" width="45.6328125" style="1" customWidth="1"/>
    <col min="2562" max="2563" width="13.6328125" style="1" customWidth="1"/>
    <col min="2564" max="2564" width="4.453125" style="1" customWidth="1"/>
    <col min="2565" max="2565" width="2.453125" style="1" customWidth="1"/>
    <col min="2566" max="2566" width="6.08984375" style="1" customWidth="1"/>
    <col min="2567" max="2567" width="5.6328125" style="1" customWidth="1"/>
    <col min="2568" max="2568" width="16.453125" style="1" customWidth="1"/>
    <col min="2569" max="2569" width="2.36328125" style="1" customWidth="1"/>
    <col min="2570" max="2571" width="10.36328125" style="1" bestFit="1" customWidth="1"/>
    <col min="2572" max="2573" width="11.453125" style="1"/>
    <col min="2574" max="2574" width="12.36328125" style="1" bestFit="1" customWidth="1"/>
    <col min="2575" max="2816" width="11.453125" style="1"/>
    <col min="2817" max="2817" width="45.6328125" style="1" customWidth="1"/>
    <col min="2818" max="2819" width="13.6328125" style="1" customWidth="1"/>
    <col min="2820" max="2820" width="4.453125" style="1" customWidth="1"/>
    <col min="2821" max="2821" width="2.453125" style="1" customWidth="1"/>
    <col min="2822" max="2822" width="6.08984375" style="1" customWidth="1"/>
    <col min="2823" max="2823" width="5.6328125" style="1" customWidth="1"/>
    <col min="2824" max="2824" width="16.453125" style="1" customWidth="1"/>
    <col min="2825" max="2825" width="2.36328125" style="1" customWidth="1"/>
    <col min="2826" max="2827" width="10.36328125" style="1" bestFit="1" customWidth="1"/>
    <col min="2828" max="2829" width="11.453125" style="1"/>
    <col min="2830" max="2830" width="12.36328125" style="1" bestFit="1" customWidth="1"/>
    <col min="2831" max="3072" width="11.453125" style="1"/>
    <col min="3073" max="3073" width="45.6328125" style="1" customWidth="1"/>
    <col min="3074" max="3075" width="13.6328125" style="1" customWidth="1"/>
    <col min="3076" max="3076" width="4.453125" style="1" customWidth="1"/>
    <col min="3077" max="3077" width="2.453125" style="1" customWidth="1"/>
    <col min="3078" max="3078" width="6.08984375" style="1" customWidth="1"/>
    <col min="3079" max="3079" width="5.6328125" style="1" customWidth="1"/>
    <col min="3080" max="3080" width="16.453125" style="1" customWidth="1"/>
    <col min="3081" max="3081" width="2.36328125" style="1" customWidth="1"/>
    <col min="3082" max="3083" width="10.36328125" style="1" bestFit="1" customWidth="1"/>
    <col min="3084" max="3085" width="11.453125" style="1"/>
    <col min="3086" max="3086" width="12.36328125" style="1" bestFit="1" customWidth="1"/>
    <col min="3087" max="3328" width="11.453125" style="1"/>
    <col min="3329" max="3329" width="45.6328125" style="1" customWidth="1"/>
    <col min="3330" max="3331" width="13.6328125" style="1" customWidth="1"/>
    <col min="3332" max="3332" width="4.453125" style="1" customWidth="1"/>
    <col min="3333" max="3333" width="2.453125" style="1" customWidth="1"/>
    <col min="3334" max="3334" width="6.08984375" style="1" customWidth="1"/>
    <col min="3335" max="3335" width="5.6328125" style="1" customWidth="1"/>
    <col min="3336" max="3336" width="16.453125" style="1" customWidth="1"/>
    <col min="3337" max="3337" width="2.36328125" style="1" customWidth="1"/>
    <col min="3338" max="3339" width="10.36328125" style="1" bestFit="1" customWidth="1"/>
    <col min="3340" max="3341" width="11.453125" style="1"/>
    <col min="3342" max="3342" width="12.36328125" style="1" bestFit="1" customWidth="1"/>
    <col min="3343" max="3584" width="11.453125" style="1"/>
    <col min="3585" max="3585" width="45.6328125" style="1" customWidth="1"/>
    <col min="3586" max="3587" width="13.6328125" style="1" customWidth="1"/>
    <col min="3588" max="3588" width="4.453125" style="1" customWidth="1"/>
    <col min="3589" max="3589" width="2.453125" style="1" customWidth="1"/>
    <col min="3590" max="3590" width="6.08984375" style="1" customWidth="1"/>
    <col min="3591" max="3591" width="5.6328125" style="1" customWidth="1"/>
    <col min="3592" max="3592" width="16.453125" style="1" customWidth="1"/>
    <col min="3593" max="3593" width="2.36328125" style="1" customWidth="1"/>
    <col min="3594" max="3595" width="10.36328125" style="1" bestFit="1" customWidth="1"/>
    <col min="3596" max="3597" width="11.453125" style="1"/>
    <col min="3598" max="3598" width="12.36328125" style="1" bestFit="1" customWidth="1"/>
    <col min="3599" max="3840" width="11.453125" style="1"/>
    <col min="3841" max="3841" width="45.6328125" style="1" customWidth="1"/>
    <col min="3842" max="3843" width="13.6328125" style="1" customWidth="1"/>
    <col min="3844" max="3844" width="4.453125" style="1" customWidth="1"/>
    <col min="3845" max="3845" width="2.453125" style="1" customWidth="1"/>
    <col min="3846" max="3846" width="6.08984375" style="1" customWidth="1"/>
    <col min="3847" max="3847" width="5.6328125" style="1" customWidth="1"/>
    <col min="3848" max="3848" width="16.453125" style="1" customWidth="1"/>
    <col min="3849" max="3849" width="2.36328125" style="1" customWidth="1"/>
    <col min="3850" max="3851" width="10.36328125" style="1" bestFit="1" customWidth="1"/>
    <col min="3852" max="3853" width="11.453125" style="1"/>
    <col min="3854" max="3854" width="12.36328125" style="1" bestFit="1" customWidth="1"/>
    <col min="3855" max="4096" width="11.453125" style="1"/>
    <col min="4097" max="4097" width="45.6328125" style="1" customWidth="1"/>
    <col min="4098" max="4099" width="13.6328125" style="1" customWidth="1"/>
    <col min="4100" max="4100" width="4.453125" style="1" customWidth="1"/>
    <col min="4101" max="4101" width="2.453125" style="1" customWidth="1"/>
    <col min="4102" max="4102" width="6.08984375" style="1" customWidth="1"/>
    <col min="4103" max="4103" width="5.6328125" style="1" customWidth="1"/>
    <col min="4104" max="4104" width="16.453125" style="1" customWidth="1"/>
    <col min="4105" max="4105" width="2.36328125" style="1" customWidth="1"/>
    <col min="4106" max="4107" width="10.36328125" style="1" bestFit="1" customWidth="1"/>
    <col min="4108" max="4109" width="11.453125" style="1"/>
    <col min="4110" max="4110" width="12.36328125" style="1" bestFit="1" customWidth="1"/>
    <col min="4111" max="4352" width="11.453125" style="1"/>
    <col min="4353" max="4353" width="45.6328125" style="1" customWidth="1"/>
    <col min="4354" max="4355" width="13.6328125" style="1" customWidth="1"/>
    <col min="4356" max="4356" width="4.453125" style="1" customWidth="1"/>
    <col min="4357" max="4357" width="2.453125" style="1" customWidth="1"/>
    <col min="4358" max="4358" width="6.08984375" style="1" customWidth="1"/>
    <col min="4359" max="4359" width="5.6328125" style="1" customWidth="1"/>
    <col min="4360" max="4360" width="16.453125" style="1" customWidth="1"/>
    <col min="4361" max="4361" width="2.36328125" style="1" customWidth="1"/>
    <col min="4362" max="4363" width="10.36328125" style="1" bestFit="1" customWidth="1"/>
    <col min="4364" max="4365" width="11.453125" style="1"/>
    <col min="4366" max="4366" width="12.36328125" style="1" bestFit="1" customWidth="1"/>
    <col min="4367" max="4608" width="11.453125" style="1"/>
    <col min="4609" max="4609" width="45.6328125" style="1" customWidth="1"/>
    <col min="4610" max="4611" width="13.6328125" style="1" customWidth="1"/>
    <col min="4612" max="4612" width="4.453125" style="1" customWidth="1"/>
    <col min="4613" max="4613" width="2.453125" style="1" customWidth="1"/>
    <col min="4614" max="4614" width="6.08984375" style="1" customWidth="1"/>
    <col min="4615" max="4615" width="5.6328125" style="1" customWidth="1"/>
    <col min="4616" max="4616" width="16.453125" style="1" customWidth="1"/>
    <col min="4617" max="4617" width="2.36328125" style="1" customWidth="1"/>
    <col min="4618" max="4619" width="10.36328125" style="1" bestFit="1" customWidth="1"/>
    <col min="4620" max="4621" width="11.453125" style="1"/>
    <col min="4622" max="4622" width="12.36328125" style="1" bestFit="1" customWidth="1"/>
    <col min="4623" max="4864" width="11.453125" style="1"/>
    <col min="4865" max="4865" width="45.6328125" style="1" customWidth="1"/>
    <col min="4866" max="4867" width="13.6328125" style="1" customWidth="1"/>
    <col min="4868" max="4868" width="4.453125" style="1" customWidth="1"/>
    <col min="4869" max="4869" width="2.453125" style="1" customWidth="1"/>
    <col min="4870" max="4870" width="6.08984375" style="1" customWidth="1"/>
    <col min="4871" max="4871" width="5.6328125" style="1" customWidth="1"/>
    <col min="4872" max="4872" width="16.453125" style="1" customWidth="1"/>
    <col min="4873" max="4873" width="2.36328125" style="1" customWidth="1"/>
    <col min="4874" max="4875" width="10.36328125" style="1" bestFit="1" customWidth="1"/>
    <col min="4876" max="4877" width="11.453125" style="1"/>
    <col min="4878" max="4878" width="12.36328125" style="1" bestFit="1" customWidth="1"/>
    <col min="4879" max="5120" width="11.453125" style="1"/>
    <col min="5121" max="5121" width="45.6328125" style="1" customWidth="1"/>
    <col min="5122" max="5123" width="13.6328125" style="1" customWidth="1"/>
    <col min="5124" max="5124" width="4.453125" style="1" customWidth="1"/>
    <col min="5125" max="5125" width="2.453125" style="1" customWidth="1"/>
    <col min="5126" max="5126" width="6.08984375" style="1" customWidth="1"/>
    <col min="5127" max="5127" width="5.6328125" style="1" customWidth="1"/>
    <col min="5128" max="5128" width="16.453125" style="1" customWidth="1"/>
    <col min="5129" max="5129" width="2.36328125" style="1" customWidth="1"/>
    <col min="5130" max="5131" width="10.36328125" style="1" bestFit="1" customWidth="1"/>
    <col min="5132" max="5133" width="11.453125" style="1"/>
    <col min="5134" max="5134" width="12.36328125" style="1" bestFit="1" customWidth="1"/>
    <col min="5135" max="5376" width="11.453125" style="1"/>
    <col min="5377" max="5377" width="45.6328125" style="1" customWidth="1"/>
    <col min="5378" max="5379" width="13.6328125" style="1" customWidth="1"/>
    <col min="5380" max="5380" width="4.453125" style="1" customWidth="1"/>
    <col min="5381" max="5381" width="2.453125" style="1" customWidth="1"/>
    <col min="5382" max="5382" width="6.08984375" style="1" customWidth="1"/>
    <col min="5383" max="5383" width="5.6328125" style="1" customWidth="1"/>
    <col min="5384" max="5384" width="16.453125" style="1" customWidth="1"/>
    <col min="5385" max="5385" width="2.36328125" style="1" customWidth="1"/>
    <col min="5386" max="5387" width="10.36328125" style="1" bestFit="1" customWidth="1"/>
    <col min="5388" max="5389" width="11.453125" style="1"/>
    <col min="5390" max="5390" width="12.36328125" style="1" bestFit="1" customWidth="1"/>
    <col min="5391" max="5632" width="11.453125" style="1"/>
    <col min="5633" max="5633" width="45.6328125" style="1" customWidth="1"/>
    <col min="5634" max="5635" width="13.6328125" style="1" customWidth="1"/>
    <col min="5636" max="5636" width="4.453125" style="1" customWidth="1"/>
    <col min="5637" max="5637" width="2.453125" style="1" customWidth="1"/>
    <col min="5638" max="5638" width="6.08984375" style="1" customWidth="1"/>
    <col min="5639" max="5639" width="5.6328125" style="1" customWidth="1"/>
    <col min="5640" max="5640" width="16.453125" style="1" customWidth="1"/>
    <col min="5641" max="5641" width="2.36328125" style="1" customWidth="1"/>
    <col min="5642" max="5643" width="10.36328125" style="1" bestFit="1" customWidth="1"/>
    <col min="5644" max="5645" width="11.453125" style="1"/>
    <col min="5646" max="5646" width="12.36328125" style="1" bestFit="1" customWidth="1"/>
    <col min="5647" max="5888" width="11.453125" style="1"/>
    <col min="5889" max="5889" width="45.6328125" style="1" customWidth="1"/>
    <col min="5890" max="5891" width="13.6328125" style="1" customWidth="1"/>
    <col min="5892" max="5892" width="4.453125" style="1" customWidth="1"/>
    <col min="5893" max="5893" width="2.453125" style="1" customWidth="1"/>
    <col min="5894" max="5894" width="6.08984375" style="1" customWidth="1"/>
    <col min="5895" max="5895" width="5.6328125" style="1" customWidth="1"/>
    <col min="5896" max="5896" width="16.453125" style="1" customWidth="1"/>
    <col min="5897" max="5897" width="2.36328125" style="1" customWidth="1"/>
    <col min="5898" max="5899" width="10.36328125" style="1" bestFit="1" customWidth="1"/>
    <col min="5900" max="5901" width="11.453125" style="1"/>
    <col min="5902" max="5902" width="12.36328125" style="1" bestFit="1" customWidth="1"/>
    <col min="5903" max="6144" width="11.453125" style="1"/>
    <col min="6145" max="6145" width="45.6328125" style="1" customWidth="1"/>
    <col min="6146" max="6147" width="13.6328125" style="1" customWidth="1"/>
    <col min="6148" max="6148" width="4.453125" style="1" customWidth="1"/>
    <col min="6149" max="6149" width="2.453125" style="1" customWidth="1"/>
    <col min="6150" max="6150" width="6.08984375" style="1" customWidth="1"/>
    <col min="6151" max="6151" width="5.6328125" style="1" customWidth="1"/>
    <col min="6152" max="6152" width="16.453125" style="1" customWidth="1"/>
    <col min="6153" max="6153" width="2.36328125" style="1" customWidth="1"/>
    <col min="6154" max="6155" width="10.36328125" style="1" bestFit="1" customWidth="1"/>
    <col min="6156" max="6157" width="11.453125" style="1"/>
    <col min="6158" max="6158" width="12.36328125" style="1" bestFit="1" customWidth="1"/>
    <col min="6159" max="6400" width="11.453125" style="1"/>
    <col min="6401" max="6401" width="45.6328125" style="1" customWidth="1"/>
    <col min="6402" max="6403" width="13.6328125" style="1" customWidth="1"/>
    <col min="6404" max="6404" width="4.453125" style="1" customWidth="1"/>
    <col min="6405" max="6405" width="2.453125" style="1" customWidth="1"/>
    <col min="6406" max="6406" width="6.08984375" style="1" customWidth="1"/>
    <col min="6407" max="6407" width="5.6328125" style="1" customWidth="1"/>
    <col min="6408" max="6408" width="16.453125" style="1" customWidth="1"/>
    <col min="6409" max="6409" width="2.36328125" style="1" customWidth="1"/>
    <col min="6410" max="6411" width="10.36328125" style="1" bestFit="1" customWidth="1"/>
    <col min="6412" max="6413" width="11.453125" style="1"/>
    <col min="6414" max="6414" width="12.36328125" style="1" bestFit="1" customWidth="1"/>
    <col min="6415" max="6656" width="11.453125" style="1"/>
    <col min="6657" max="6657" width="45.6328125" style="1" customWidth="1"/>
    <col min="6658" max="6659" width="13.6328125" style="1" customWidth="1"/>
    <col min="6660" max="6660" width="4.453125" style="1" customWidth="1"/>
    <col min="6661" max="6661" width="2.453125" style="1" customWidth="1"/>
    <col min="6662" max="6662" width="6.08984375" style="1" customWidth="1"/>
    <col min="6663" max="6663" width="5.6328125" style="1" customWidth="1"/>
    <col min="6664" max="6664" width="16.453125" style="1" customWidth="1"/>
    <col min="6665" max="6665" width="2.36328125" style="1" customWidth="1"/>
    <col min="6666" max="6667" width="10.36328125" style="1" bestFit="1" customWidth="1"/>
    <col min="6668" max="6669" width="11.453125" style="1"/>
    <col min="6670" max="6670" width="12.36328125" style="1" bestFit="1" customWidth="1"/>
    <col min="6671" max="6912" width="11.453125" style="1"/>
    <col min="6913" max="6913" width="45.6328125" style="1" customWidth="1"/>
    <col min="6914" max="6915" width="13.6328125" style="1" customWidth="1"/>
    <col min="6916" max="6916" width="4.453125" style="1" customWidth="1"/>
    <col min="6917" max="6917" width="2.453125" style="1" customWidth="1"/>
    <col min="6918" max="6918" width="6.08984375" style="1" customWidth="1"/>
    <col min="6919" max="6919" width="5.6328125" style="1" customWidth="1"/>
    <col min="6920" max="6920" width="16.453125" style="1" customWidth="1"/>
    <col min="6921" max="6921" width="2.36328125" style="1" customWidth="1"/>
    <col min="6922" max="6923" width="10.36328125" style="1" bestFit="1" customWidth="1"/>
    <col min="6924" max="6925" width="11.453125" style="1"/>
    <col min="6926" max="6926" width="12.36328125" style="1" bestFit="1" customWidth="1"/>
    <col min="6927" max="7168" width="11.453125" style="1"/>
    <col min="7169" max="7169" width="45.6328125" style="1" customWidth="1"/>
    <col min="7170" max="7171" width="13.6328125" style="1" customWidth="1"/>
    <col min="7172" max="7172" width="4.453125" style="1" customWidth="1"/>
    <col min="7173" max="7173" width="2.453125" style="1" customWidth="1"/>
    <col min="7174" max="7174" width="6.08984375" style="1" customWidth="1"/>
    <col min="7175" max="7175" width="5.6328125" style="1" customWidth="1"/>
    <col min="7176" max="7176" width="16.453125" style="1" customWidth="1"/>
    <col min="7177" max="7177" width="2.36328125" style="1" customWidth="1"/>
    <col min="7178" max="7179" width="10.36328125" style="1" bestFit="1" customWidth="1"/>
    <col min="7180" max="7181" width="11.453125" style="1"/>
    <col min="7182" max="7182" width="12.36328125" style="1" bestFit="1" customWidth="1"/>
    <col min="7183" max="7424" width="11.453125" style="1"/>
    <col min="7425" max="7425" width="45.6328125" style="1" customWidth="1"/>
    <col min="7426" max="7427" width="13.6328125" style="1" customWidth="1"/>
    <col min="7428" max="7428" width="4.453125" style="1" customWidth="1"/>
    <col min="7429" max="7429" width="2.453125" style="1" customWidth="1"/>
    <col min="7430" max="7430" width="6.08984375" style="1" customWidth="1"/>
    <col min="7431" max="7431" width="5.6328125" style="1" customWidth="1"/>
    <col min="7432" max="7432" width="16.453125" style="1" customWidth="1"/>
    <col min="7433" max="7433" width="2.36328125" style="1" customWidth="1"/>
    <col min="7434" max="7435" width="10.36328125" style="1" bestFit="1" customWidth="1"/>
    <col min="7436" max="7437" width="11.453125" style="1"/>
    <col min="7438" max="7438" width="12.36328125" style="1" bestFit="1" customWidth="1"/>
    <col min="7439" max="7680" width="11.453125" style="1"/>
    <col min="7681" max="7681" width="45.6328125" style="1" customWidth="1"/>
    <col min="7682" max="7683" width="13.6328125" style="1" customWidth="1"/>
    <col min="7684" max="7684" width="4.453125" style="1" customWidth="1"/>
    <col min="7685" max="7685" width="2.453125" style="1" customWidth="1"/>
    <col min="7686" max="7686" width="6.08984375" style="1" customWidth="1"/>
    <col min="7687" max="7687" width="5.6328125" style="1" customWidth="1"/>
    <col min="7688" max="7688" width="16.453125" style="1" customWidth="1"/>
    <col min="7689" max="7689" width="2.36328125" style="1" customWidth="1"/>
    <col min="7690" max="7691" width="10.36328125" style="1" bestFit="1" customWidth="1"/>
    <col min="7692" max="7693" width="11.453125" style="1"/>
    <col min="7694" max="7694" width="12.36328125" style="1" bestFit="1" customWidth="1"/>
    <col min="7695" max="7936" width="11.453125" style="1"/>
    <col min="7937" max="7937" width="45.6328125" style="1" customWidth="1"/>
    <col min="7938" max="7939" width="13.6328125" style="1" customWidth="1"/>
    <col min="7940" max="7940" width="4.453125" style="1" customWidth="1"/>
    <col min="7941" max="7941" width="2.453125" style="1" customWidth="1"/>
    <col min="7942" max="7942" width="6.08984375" style="1" customWidth="1"/>
    <col min="7943" max="7943" width="5.6328125" style="1" customWidth="1"/>
    <col min="7944" max="7944" width="16.453125" style="1" customWidth="1"/>
    <col min="7945" max="7945" width="2.36328125" style="1" customWidth="1"/>
    <col min="7946" max="7947" width="10.36328125" style="1" bestFit="1" customWidth="1"/>
    <col min="7948" max="7949" width="11.453125" style="1"/>
    <col min="7950" max="7950" width="12.36328125" style="1" bestFit="1" customWidth="1"/>
    <col min="7951" max="8192" width="11.453125" style="1"/>
    <col min="8193" max="8193" width="45.6328125" style="1" customWidth="1"/>
    <col min="8194" max="8195" width="13.6328125" style="1" customWidth="1"/>
    <col min="8196" max="8196" width="4.453125" style="1" customWidth="1"/>
    <col min="8197" max="8197" width="2.453125" style="1" customWidth="1"/>
    <col min="8198" max="8198" width="6.08984375" style="1" customWidth="1"/>
    <col min="8199" max="8199" width="5.6328125" style="1" customWidth="1"/>
    <col min="8200" max="8200" width="16.453125" style="1" customWidth="1"/>
    <col min="8201" max="8201" width="2.36328125" style="1" customWidth="1"/>
    <col min="8202" max="8203" width="10.36328125" style="1" bestFit="1" customWidth="1"/>
    <col min="8204" max="8205" width="11.453125" style="1"/>
    <col min="8206" max="8206" width="12.36328125" style="1" bestFit="1" customWidth="1"/>
    <col min="8207" max="8448" width="11.453125" style="1"/>
    <col min="8449" max="8449" width="45.6328125" style="1" customWidth="1"/>
    <col min="8450" max="8451" width="13.6328125" style="1" customWidth="1"/>
    <col min="8452" max="8452" width="4.453125" style="1" customWidth="1"/>
    <col min="8453" max="8453" width="2.453125" style="1" customWidth="1"/>
    <col min="8454" max="8454" width="6.08984375" style="1" customWidth="1"/>
    <col min="8455" max="8455" width="5.6328125" style="1" customWidth="1"/>
    <col min="8456" max="8456" width="16.453125" style="1" customWidth="1"/>
    <col min="8457" max="8457" width="2.36328125" style="1" customWidth="1"/>
    <col min="8458" max="8459" width="10.36328125" style="1" bestFit="1" customWidth="1"/>
    <col min="8460" max="8461" width="11.453125" style="1"/>
    <col min="8462" max="8462" width="12.36328125" style="1" bestFit="1" customWidth="1"/>
    <col min="8463" max="8704" width="11.453125" style="1"/>
    <col min="8705" max="8705" width="45.6328125" style="1" customWidth="1"/>
    <col min="8706" max="8707" width="13.6328125" style="1" customWidth="1"/>
    <col min="8708" max="8708" width="4.453125" style="1" customWidth="1"/>
    <col min="8709" max="8709" width="2.453125" style="1" customWidth="1"/>
    <col min="8710" max="8710" width="6.08984375" style="1" customWidth="1"/>
    <col min="8711" max="8711" width="5.6328125" style="1" customWidth="1"/>
    <col min="8712" max="8712" width="16.453125" style="1" customWidth="1"/>
    <col min="8713" max="8713" width="2.36328125" style="1" customWidth="1"/>
    <col min="8714" max="8715" width="10.36328125" style="1" bestFit="1" customWidth="1"/>
    <col min="8716" max="8717" width="11.453125" style="1"/>
    <col min="8718" max="8718" width="12.36328125" style="1" bestFit="1" customWidth="1"/>
    <col min="8719" max="8960" width="11.453125" style="1"/>
    <col min="8961" max="8961" width="45.6328125" style="1" customWidth="1"/>
    <col min="8962" max="8963" width="13.6328125" style="1" customWidth="1"/>
    <col min="8964" max="8964" width="4.453125" style="1" customWidth="1"/>
    <col min="8965" max="8965" width="2.453125" style="1" customWidth="1"/>
    <col min="8966" max="8966" width="6.08984375" style="1" customWidth="1"/>
    <col min="8967" max="8967" width="5.6328125" style="1" customWidth="1"/>
    <col min="8968" max="8968" width="16.453125" style="1" customWidth="1"/>
    <col min="8969" max="8969" width="2.36328125" style="1" customWidth="1"/>
    <col min="8970" max="8971" width="10.36328125" style="1" bestFit="1" customWidth="1"/>
    <col min="8972" max="8973" width="11.453125" style="1"/>
    <col min="8974" max="8974" width="12.36328125" style="1" bestFit="1" customWidth="1"/>
    <col min="8975" max="9216" width="11.453125" style="1"/>
    <col min="9217" max="9217" width="45.6328125" style="1" customWidth="1"/>
    <col min="9218" max="9219" width="13.6328125" style="1" customWidth="1"/>
    <col min="9220" max="9220" width="4.453125" style="1" customWidth="1"/>
    <col min="9221" max="9221" width="2.453125" style="1" customWidth="1"/>
    <col min="9222" max="9222" width="6.08984375" style="1" customWidth="1"/>
    <col min="9223" max="9223" width="5.6328125" style="1" customWidth="1"/>
    <col min="9224" max="9224" width="16.453125" style="1" customWidth="1"/>
    <col min="9225" max="9225" width="2.36328125" style="1" customWidth="1"/>
    <col min="9226" max="9227" width="10.36328125" style="1" bestFit="1" customWidth="1"/>
    <col min="9228" max="9229" width="11.453125" style="1"/>
    <col min="9230" max="9230" width="12.36328125" style="1" bestFit="1" customWidth="1"/>
    <col min="9231" max="9472" width="11.453125" style="1"/>
    <col min="9473" max="9473" width="45.6328125" style="1" customWidth="1"/>
    <col min="9474" max="9475" width="13.6328125" style="1" customWidth="1"/>
    <col min="9476" max="9476" width="4.453125" style="1" customWidth="1"/>
    <col min="9477" max="9477" width="2.453125" style="1" customWidth="1"/>
    <col min="9478" max="9478" width="6.08984375" style="1" customWidth="1"/>
    <col min="9479" max="9479" width="5.6328125" style="1" customWidth="1"/>
    <col min="9480" max="9480" width="16.453125" style="1" customWidth="1"/>
    <col min="9481" max="9481" width="2.36328125" style="1" customWidth="1"/>
    <col min="9482" max="9483" width="10.36328125" style="1" bestFit="1" customWidth="1"/>
    <col min="9484" max="9485" width="11.453125" style="1"/>
    <col min="9486" max="9486" width="12.36328125" style="1" bestFit="1" customWidth="1"/>
    <col min="9487" max="9728" width="11.453125" style="1"/>
    <col min="9729" max="9729" width="45.6328125" style="1" customWidth="1"/>
    <col min="9730" max="9731" width="13.6328125" style="1" customWidth="1"/>
    <col min="9732" max="9732" width="4.453125" style="1" customWidth="1"/>
    <col min="9733" max="9733" width="2.453125" style="1" customWidth="1"/>
    <col min="9734" max="9734" width="6.08984375" style="1" customWidth="1"/>
    <col min="9735" max="9735" width="5.6328125" style="1" customWidth="1"/>
    <col min="9736" max="9736" width="16.453125" style="1" customWidth="1"/>
    <col min="9737" max="9737" width="2.36328125" style="1" customWidth="1"/>
    <col min="9738" max="9739" width="10.36328125" style="1" bestFit="1" customWidth="1"/>
    <col min="9740" max="9741" width="11.453125" style="1"/>
    <col min="9742" max="9742" width="12.36328125" style="1" bestFit="1" customWidth="1"/>
    <col min="9743" max="9984" width="11.453125" style="1"/>
    <col min="9985" max="9985" width="45.6328125" style="1" customWidth="1"/>
    <col min="9986" max="9987" width="13.6328125" style="1" customWidth="1"/>
    <col min="9988" max="9988" width="4.453125" style="1" customWidth="1"/>
    <col min="9989" max="9989" width="2.453125" style="1" customWidth="1"/>
    <col min="9990" max="9990" width="6.08984375" style="1" customWidth="1"/>
    <col min="9991" max="9991" width="5.6328125" style="1" customWidth="1"/>
    <col min="9992" max="9992" width="16.453125" style="1" customWidth="1"/>
    <col min="9993" max="9993" width="2.36328125" style="1" customWidth="1"/>
    <col min="9994" max="9995" width="10.36328125" style="1" bestFit="1" customWidth="1"/>
    <col min="9996" max="9997" width="11.453125" style="1"/>
    <col min="9998" max="9998" width="12.36328125" style="1" bestFit="1" customWidth="1"/>
    <col min="9999" max="10240" width="11.453125" style="1"/>
    <col min="10241" max="10241" width="45.6328125" style="1" customWidth="1"/>
    <col min="10242" max="10243" width="13.6328125" style="1" customWidth="1"/>
    <col min="10244" max="10244" width="4.453125" style="1" customWidth="1"/>
    <col min="10245" max="10245" width="2.453125" style="1" customWidth="1"/>
    <col min="10246" max="10246" width="6.08984375" style="1" customWidth="1"/>
    <col min="10247" max="10247" width="5.6328125" style="1" customWidth="1"/>
    <col min="10248" max="10248" width="16.453125" style="1" customWidth="1"/>
    <col min="10249" max="10249" width="2.36328125" style="1" customWidth="1"/>
    <col min="10250" max="10251" width="10.36328125" style="1" bestFit="1" customWidth="1"/>
    <col min="10252" max="10253" width="11.453125" style="1"/>
    <col min="10254" max="10254" width="12.36328125" style="1" bestFit="1" customWidth="1"/>
    <col min="10255" max="10496" width="11.453125" style="1"/>
    <col min="10497" max="10497" width="45.6328125" style="1" customWidth="1"/>
    <col min="10498" max="10499" width="13.6328125" style="1" customWidth="1"/>
    <col min="10500" max="10500" width="4.453125" style="1" customWidth="1"/>
    <col min="10501" max="10501" width="2.453125" style="1" customWidth="1"/>
    <col min="10502" max="10502" width="6.08984375" style="1" customWidth="1"/>
    <col min="10503" max="10503" width="5.6328125" style="1" customWidth="1"/>
    <col min="10504" max="10504" width="16.453125" style="1" customWidth="1"/>
    <col min="10505" max="10505" width="2.36328125" style="1" customWidth="1"/>
    <col min="10506" max="10507" width="10.36328125" style="1" bestFit="1" customWidth="1"/>
    <col min="10508" max="10509" width="11.453125" style="1"/>
    <col min="10510" max="10510" width="12.36328125" style="1" bestFit="1" customWidth="1"/>
    <col min="10511" max="10752" width="11.453125" style="1"/>
    <col min="10753" max="10753" width="45.6328125" style="1" customWidth="1"/>
    <col min="10754" max="10755" width="13.6328125" style="1" customWidth="1"/>
    <col min="10756" max="10756" width="4.453125" style="1" customWidth="1"/>
    <col min="10757" max="10757" width="2.453125" style="1" customWidth="1"/>
    <col min="10758" max="10758" width="6.08984375" style="1" customWidth="1"/>
    <col min="10759" max="10759" width="5.6328125" style="1" customWidth="1"/>
    <col min="10760" max="10760" width="16.453125" style="1" customWidth="1"/>
    <col min="10761" max="10761" width="2.36328125" style="1" customWidth="1"/>
    <col min="10762" max="10763" width="10.36328125" style="1" bestFit="1" customWidth="1"/>
    <col min="10764" max="10765" width="11.453125" style="1"/>
    <col min="10766" max="10766" width="12.36328125" style="1" bestFit="1" customWidth="1"/>
    <col min="10767" max="11008" width="11.453125" style="1"/>
    <col min="11009" max="11009" width="45.6328125" style="1" customWidth="1"/>
    <col min="11010" max="11011" width="13.6328125" style="1" customWidth="1"/>
    <col min="11012" max="11012" width="4.453125" style="1" customWidth="1"/>
    <col min="11013" max="11013" width="2.453125" style="1" customWidth="1"/>
    <col min="11014" max="11014" width="6.08984375" style="1" customWidth="1"/>
    <col min="11015" max="11015" width="5.6328125" style="1" customWidth="1"/>
    <col min="11016" max="11016" width="16.453125" style="1" customWidth="1"/>
    <col min="11017" max="11017" width="2.36328125" style="1" customWidth="1"/>
    <col min="11018" max="11019" width="10.36328125" style="1" bestFit="1" customWidth="1"/>
    <col min="11020" max="11021" width="11.453125" style="1"/>
    <col min="11022" max="11022" width="12.36328125" style="1" bestFit="1" customWidth="1"/>
    <col min="11023" max="11264" width="11.453125" style="1"/>
    <col min="11265" max="11265" width="45.6328125" style="1" customWidth="1"/>
    <col min="11266" max="11267" width="13.6328125" style="1" customWidth="1"/>
    <col min="11268" max="11268" width="4.453125" style="1" customWidth="1"/>
    <col min="11269" max="11269" width="2.453125" style="1" customWidth="1"/>
    <col min="11270" max="11270" width="6.08984375" style="1" customWidth="1"/>
    <col min="11271" max="11271" width="5.6328125" style="1" customWidth="1"/>
    <col min="11272" max="11272" width="16.453125" style="1" customWidth="1"/>
    <col min="11273" max="11273" width="2.36328125" style="1" customWidth="1"/>
    <col min="11274" max="11275" width="10.36328125" style="1" bestFit="1" customWidth="1"/>
    <col min="11276" max="11277" width="11.453125" style="1"/>
    <col min="11278" max="11278" width="12.36328125" style="1" bestFit="1" customWidth="1"/>
    <col min="11279" max="11520" width="11.453125" style="1"/>
    <col min="11521" max="11521" width="45.6328125" style="1" customWidth="1"/>
    <col min="11522" max="11523" width="13.6328125" style="1" customWidth="1"/>
    <col min="11524" max="11524" width="4.453125" style="1" customWidth="1"/>
    <col min="11525" max="11525" width="2.453125" style="1" customWidth="1"/>
    <col min="11526" max="11526" width="6.08984375" style="1" customWidth="1"/>
    <col min="11527" max="11527" width="5.6328125" style="1" customWidth="1"/>
    <col min="11528" max="11528" width="16.453125" style="1" customWidth="1"/>
    <col min="11529" max="11529" width="2.36328125" style="1" customWidth="1"/>
    <col min="11530" max="11531" width="10.36328125" style="1" bestFit="1" customWidth="1"/>
    <col min="11532" max="11533" width="11.453125" style="1"/>
    <col min="11534" max="11534" width="12.36328125" style="1" bestFit="1" customWidth="1"/>
    <col min="11535" max="11776" width="11.453125" style="1"/>
    <col min="11777" max="11777" width="45.6328125" style="1" customWidth="1"/>
    <col min="11778" max="11779" width="13.6328125" style="1" customWidth="1"/>
    <col min="11780" max="11780" width="4.453125" style="1" customWidth="1"/>
    <col min="11781" max="11781" width="2.453125" style="1" customWidth="1"/>
    <col min="11782" max="11782" width="6.08984375" style="1" customWidth="1"/>
    <col min="11783" max="11783" width="5.6328125" style="1" customWidth="1"/>
    <col min="11784" max="11784" width="16.453125" style="1" customWidth="1"/>
    <col min="11785" max="11785" width="2.36328125" style="1" customWidth="1"/>
    <col min="11786" max="11787" width="10.36328125" style="1" bestFit="1" customWidth="1"/>
    <col min="11788" max="11789" width="11.453125" style="1"/>
    <col min="11790" max="11790" width="12.36328125" style="1" bestFit="1" customWidth="1"/>
    <col min="11791" max="12032" width="11.453125" style="1"/>
    <col min="12033" max="12033" width="45.6328125" style="1" customWidth="1"/>
    <col min="12034" max="12035" width="13.6328125" style="1" customWidth="1"/>
    <col min="12036" max="12036" width="4.453125" style="1" customWidth="1"/>
    <col min="12037" max="12037" width="2.453125" style="1" customWidth="1"/>
    <col min="12038" max="12038" width="6.08984375" style="1" customWidth="1"/>
    <col min="12039" max="12039" width="5.6328125" style="1" customWidth="1"/>
    <col min="12040" max="12040" width="16.453125" style="1" customWidth="1"/>
    <col min="12041" max="12041" width="2.36328125" style="1" customWidth="1"/>
    <col min="12042" max="12043" width="10.36328125" style="1" bestFit="1" customWidth="1"/>
    <col min="12044" max="12045" width="11.453125" style="1"/>
    <col min="12046" max="12046" width="12.36328125" style="1" bestFit="1" customWidth="1"/>
    <col min="12047" max="12288" width="11.453125" style="1"/>
    <col min="12289" max="12289" width="45.6328125" style="1" customWidth="1"/>
    <col min="12290" max="12291" width="13.6328125" style="1" customWidth="1"/>
    <col min="12292" max="12292" width="4.453125" style="1" customWidth="1"/>
    <col min="12293" max="12293" width="2.453125" style="1" customWidth="1"/>
    <col min="12294" max="12294" width="6.08984375" style="1" customWidth="1"/>
    <col min="12295" max="12295" width="5.6328125" style="1" customWidth="1"/>
    <col min="12296" max="12296" width="16.453125" style="1" customWidth="1"/>
    <col min="12297" max="12297" width="2.36328125" style="1" customWidth="1"/>
    <col min="12298" max="12299" width="10.36328125" style="1" bestFit="1" customWidth="1"/>
    <col min="12300" max="12301" width="11.453125" style="1"/>
    <col min="12302" max="12302" width="12.36328125" style="1" bestFit="1" customWidth="1"/>
    <col min="12303" max="12544" width="11.453125" style="1"/>
    <col min="12545" max="12545" width="45.6328125" style="1" customWidth="1"/>
    <col min="12546" max="12547" width="13.6328125" style="1" customWidth="1"/>
    <col min="12548" max="12548" width="4.453125" style="1" customWidth="1"/>
    <col min="12549" max="12549" width="2.453125" style="1" customWidth="1"/>
    <col min="12550" max="12550" width="6.08984375" style="1" customWidth="1"/>
    <col min="12551" max="12551" width="5.6328125" style="1" customWidth="1"/>
    <col min="12552" max="12552" width="16.453125" style="1" customWidth="1"/>
    <col min="12553" max="12553" width="2.36328125" style="1" customWidth="1"/>
    <col min="12554" max="12555" width="10.36328125" style="1" bestFit="1" customWidth="1"/>
    <col min="12556" max="12557" width="11.453125" style="1"/>
    <col min="12558" max="12558" width="12.36328125" style="1" bestFit="1" customWidth="1"/>
    <col min="12559" max="12800" width="11.453125" style="1"/>
    <col min="12801" max="12801" width="45.6328125" style="1" customWidth="1"/>
    <col min="12802" max="12803" width="13.6328125" style="1" customWidth="1"/>
    <col min="12804" max="12804" width="4.453125" style="1" customWidth="1"/>
    <col min="12805" max="12805" width="2.453125" style="1" customWidth="1"/>
    <col min="12806" max="12806" width="6.08984375" style="1" customWidth="1"/>
    <col min="12807" max="12807" width="5.6328125" style="1" customWidth="1"/>
    <col min="12808" max="12808" width="16.453125" style="1" customWidth="1"/>
    <col min="12809" max="12809" width="2.36328125" style="1" customWidth="1"/>
    <col min="12810" max="12811" width="10.36328125" style="1" bestFit="1" customWidth="1"/>
    <col min="12812" max="12813" width="11.453125" style="1"/>
    <col min="12814" max="12814" width="12.36328125" style="1" bestFit="1" customWidth="1"/>
    <col min="12815" max="13056" width="11.453125" style="1"/>
    <col min="13057" max="13057" width="45.6328125" style="1" customWidth="1"/>
    <col min="13058" max="13059" width="13.6328125" style="1" customWidth="1"/>
    <col min="13060" max="13060" width="4.453125" style="1" customWidth="1"/>
    <col min="13061" max="13061" width="2.453125" style="1" customWidth="1"/>
    <col min="13062" max="13062" width="6.08984375" style="1" customWidth="1"/>
    <col min="13063" max="13063" width="5.6328125" style="1" customWidth="1"/>
    <col min="13064" max="13064" width="16.453125" style="1" customWidth="1"/>
    <col min="13065" max="13065" width="2.36328125" style="1" customWidth="1"/>
    <col min="13066" max="13067" width="10.36328125" style="1" bestFit="1" customWidth="1"/>
    <col min="13068" max="13069" width="11.453125" style="1"/>
    <col min="13070" max="13070" width="12.36328125" style="1" bestFit="1" customWidth="1"/>
    <col min="13071" max="13312" width="11.453125" style="1"/>
    <col min="13313" max="13313" width="45.6328125" style="1" customWidth="1"/>
    <col min="13314" max="13315" width="13.6328125" style="1" customWidth="1"/>
    <col min="13316" max="13316" width="4.453125" style="1" customWidth="1"/>
    <col min="13317" max="13317" width="2.453125" style="1" customWidth="1"/>
    <col min="13318" max="13318" width="6.08984375" style="1" customWidth="1"/>
    <col min="13319" max="13319" width="5.6328125" style="1" customWidth="1"/>
    <col min="13320" max="13320" width="16.453125" style="1" customWidth="1"/>
    <col min="13321" max="13321" width="2.36328125" style="1" customWidth="1"/>
    <col min="13322" max="13323" width="10.36328125" style="1" bestFit="1" customWidth="1"/>
    <col min="13324" max="13325" width="11.453125" style="1"/>
    <col min="13326" max="13326" width="12.36328125" style="1" bestFit="1" customWidth="1"/>
    <col min="13327" max="13568" width="11.453125" style="1"/>
    <col min="13569" max="13569" width="45.6328125" style="1" customWidth="1"/>
    <col min="13570" max="13571" width="13.6328125" style="1" customWidth="1"/>
    <col min="13572" max="13572" width="4.453125" style="1" customWidth="1"/>
    <col min="13573" max="13573" width="2.453125" style="1" customWidth="1"/>
    <col min="13574" max="13574" width="6.08984375" style="1" customWidth="1"/>
    <col min="13575" max="13575" width="5.6328125" style="1" customWidth="1"/>
    <col min="13576" max="13576" width="16.453125" style="1" customWidth="1"/>
    <col min="13577" max="13577" width="2.36328125" style="1" customWidth="1"/>
    <col min="13578" max="13579" width="10.36328125" style="1" bestFit="1" customWidth="1"/>
    <col min="13580" max="13581" width="11.453125" style="1"/>
    <col min="13582" max="13582" width="12.36328125" style="1" bestFit="1" customWidth="1"/>
    <col min="13583" max="13824" width="11.453125" style="1"/>
    <col min="13825" max="13825" width="45.6328125" style="1" customWidth="1"/>
    <col min="13826" max="13827" width="13.6328125" style="1" customWidth="1"/>
    <col min="13828" max="13828" width="4.453125" style="1" customWidth="1"/>
    <col min="13829" max="13829" width="2.453125" style="1" customWidth="1"/>
    <col min="13830" max="13830" width="6.08984375" style="1" customWidth="1"/>
    <col min="13831" max="13831" width="5.6328125" style="1" customWidth="1"/>
    <col min="13832" max="13832" width="16.453125" style="1" customWidth="1"/>
    <col min="13833" max="13833" width="2.36328125" style="1" customWidth="1"/>
    <col min="13834" max="13835" width="10.36328125" style="1" bestFit="1" customWidth="1"/>
    <col min="13836" max="13837" width="11.453125" style="1"/>
    <col min="13838" max="13838" width="12.36328125" style="1" bestFit="1" customWidth="1"/>
    <col min="13839" max="14080" width="11.453125" style="1"/>
    <col min="14081" max="14081" width="45.6328125" style="1" customWidth="1"/>
    <col min="14082" max="14083" width="13.6328125" style="1" customWidth="1"/>
    <col min="14084" max="14084" width="4.453125" style="1" customWidth="1"/>
    <col min="14085" max="14085" width="2.453125" style="1" customWidth="1"/>
    <col min="14086" max="14086" width="6.08984375" style="1" customWidth="1"/>
    <col min="14087" max="14087" width="5.6328125" style="1" customWidth="1"/>
    <col min="14088" max="14088" width="16.453125" style="1" customWidth="1"/>
    <col min="14089" max="14089" width="2.36328125" style="1" customWidth="1"/>
    <col min="14090" max="14091" width="10.36328125" style="1" bestFit="1" customWidth="1"/>
    <col min="14092" max="14093" width="11.453125" style="1"/>
    <col min="14094" max="14094" width="12.36328125" style="1" bestFit="1" customWidth="1"/>
    <col min="14095" max="14336" width="11.453125" style="1"/>
    <col min="14337" max="14337" width="45.6328125" style="1" customWidth="1"/>
    <col min="14338" max="14339" width="13.6328125" style="1" customWidth="1"/>
    <col min="14340" max="14340" width="4.453125" style="1" customWidth="1"/>
    <col min="14341" max="14341" width="2.453125" style="1" customWidth="1"/>
    <col min="14342" max="14342" width="6.08984375" style="1" customWidth="1"/>
    <col min="14343" max="14343" width="5.6328125" style="1" customWidth="1"/>
    <col min="14344" max="14344" width="16.453125" style="1" customWidth="1"/>
    <col min="14345" max="14345" width="2.36328125" style="1" customWidth="1"/>
    <col min="14346" max="14347" width="10.36328125" style="1" bestFit="1" customWidth="1"/>
    <col min="14348" max="14349" width="11.453125" style="1"/>
    <col min="14350" max="14350" width="12.36328125" style="1" bestFit="1" customWidth="1"/>
    <col min="14351" max="14592" width="11.453125" style="1"/>
    <col min="14593" max="14593" width="45.6328125" style="1" customWidth="1"/>
    <col min="14594" max="14595" width="13.6328125" style="1" customWidth="1"/>
    <col min="14596" max="14596" width="4.453125" style="1" customWidth="1"/>
    <col min="14597" max="14597" width="2.453125" style="1" customWidth="1"/>
    <col min="14598" max="14598" width="6.08984375" style="1" customWidth="1"/>
    <col min="14599" max="14599" width="5.6328125" style="1" customWidth="1"/>
    <col min="14600" max="14600" width="16.453125" style="1" customWidth="1"/>
    <col min="14601" max="14601" width="2.36328125" style="1" customWidth="1"/>
    <col min="14602" max="14603" width="10.36328125" style="1" bestFit="1" customWidth="1"/>
    <col min="14604" max="14605" width="11.453125" style="1"/>
    <col min="14606" max="14606" width="12.36328125" style="1" bestFit="1" customWidth="1"/>
    <col min="14607" max="14848" width="11.453125" style="1"/>
    <col min="14849" max="14849" width="45.6328125" style="1" customWidth="1"/>
    <col min="14850" max="14851" width="13.6328125" style="1" customWidth="1"/>
    <col min="14852" max="14852" width="4.453125" style="1" customWidth="1"/>
    <col min="14853" max="14853" width="2.453125" style="1" customWidth="1"/>
    <col min="14854" max="14854" width="6.08984375" style="1" customWidth="1"/>
    <col min="14855" max="14855" width="5.6328125" style="1" customWidth="1"/>
    <col min="14856" max="14856" width="16.453125" style="1" customWidth="1"/>
    <col min="14857" max="14857" width="2.36328125" style="1" customWidth="1"/>
    <col min="14858" max="14859" width="10.36328125" style="1" bestFit="1" customWidth="1"/>
    <col min="14860" max="14861" width="11.453125" style="1"/>
    <col min="14862" max="14862" width="12.36328125" style="1" bestFit="1" customWidth="1"/>
    <col min="14863" max="15104" width="11.453125" style="1"/>
    <col min="15105" max="15105" width="45.6328125" style="1" customWidth="1"/>
    <col min="15106" max="15107" width="13.6328125" style="1" customWidth="1"/>
    <col min="15108" max="15108" width="4.453125" style="1" customWidth="1"/>
    <col min="15109" max="15109" width="2.453125" style="1" customWidth="1"/>
    <col min="15110" max="15110" width="6.08984375" style="1" customWidth="1"/>
    <col min="15111" max="15111" width="5.6328125" style="1" customWidth="1"/>
    <col min="15112" max="15112" width="16.453125" style="1" customWidth="1"/>
    <col min="15113" max="15113" width="2.36328125" style="1" customWidth="1"/>
    <col min="15114" max="15115" width="10.36328125" style="1" bestFit="1" customWidth="1"/>
    <col min="15116" max="15117" width="11.453125" style="1"/>
    <col min="15118" max="15118" width="12.36328125" style="1" bestFit="1" customWidth="1"/>
    <col min="15119" max="15360" width="11.453125" style="1"/>
    <col min="15361" max="15361" width="45.6328125" style="1" customWidth="1"/>
    <col min="15362" max="15363" width="13.6328125" style="1" customWidth="1"/>
    <col min="15364" max="15364" width="4.453125" style="1" customWidth="1"/>
    <col min="15365" max="15365" width="2.453125" style="1" customWidth="1"/>
    <col min="15366" max="15366" width="6.08984375" style="1" customWidth="1"/>
    <col min="15367" max="15367" width="5.6328125" style="1" customWidth="1"/>
    <col min="15368" max="15368" width="16.453125" style="1" customWidth="1"/>
    <col min="15369" max="15369" width="2.36328125" style="1" customWidth="1"/>
    <col min="15370" max="15371" width="10.36328125" style="1" bestFit="1" customWidth="1"/>
    <col min="15372" max="15373" width="11.453125" style="1"/>
    <col min="15374" max="15374" width="12.36328125" style="1" bestFit="1" customWidth="1"/>
    <col min="15375" max="15616" width="11.453125" style="1"/>
    <col min="15617" max="15617" width="45.6328125" style="1" customWidth="1"/>
    <col min="15618" max="15619" width="13.6328125" style="1" customWidth="1"/>
    <col min="15620" max="15620" width="4.453125" style="1" customWidth="1"/>
    <col min="15621" max="15621" width="2.453125" style="1" customWidth="1"/>
    <col min="15622" max="15622" width="6.08984375" style="1" customWidth="1"/>
    <col min="15623" max="15623" width="5.6328125" style="1" customWidth="1"/>
    <col min="15624" max="15624" width="16.453125" style="1" customWidth="1"/>
    <col min="15625" max="15625" width="2.36328125" style="1" customWidth="1"/>
    <col min="15626" max="15627" width="10.36328125" style="1" bestFit="1" customWidth="1"/>
    <col min="15628" max="15629" width="11.453125" style="1"/>
    <col min="15630" max="15630" width="12.36328125" style="1" bestFit="1" customWidth="1"/>
    <col min="15631" max="15872" width="11.453125" style="1"/>
    <col min="15873" max="15873" width="45.6328125" style="1" customWidth="1"/>
    <col min="15874" max="15875" width="13.6328125" style="1" customWidth="1"/>
    <col min="15876" max="15876" width="4.453125" style="1" customWidth="1"/>
    <col min="15877" max="15877" width="2.453125" style="1" customWidth="1"/>
    <col min="15878" max="15878" width="6.08984375" style="1" customWidth="1"/>
    <col min="15879" max="15879" width="5.6328125" style="1" customWidth="1"/>
    <col min="15880" max="15880" width="16.453125" style="1" customWidth="1"/>
    <col min="15881" max="15881" width="2.36328125" style="1" customWidth="1"/>
    <col min="15882" max="15883" width="10.36328125" style="1" bestFit="1" customWidth="1"/>
    <col min="15884" max="15885" width="11.453125" style="1"/>
    <col min="15886" max="15886" width="12.36328125" style="1" bestFit="1" customWidth="1"/>
    <col min="15887" max="16128" width="11.453125" style="1"/>
    <col min="16129" max="16129" width="45.6328125" style="1" customWidth="1"/>
    <col min="16130" max="16131" width="13.6328125" style="1" customWidth="1"/>
    <col min="16132" max="16132" width="4.453125" style="1" customWidth="1"/>
    <col min="16133" max="16133" width="2.453125" style="1" customWidth="1"/>
    <col min="16134" max="16134" width="6.08984375" style="1" customWidth="1"/>
    <col min="16135" max="16135" width="5.6328125" style="1" customWidth="1"/>
    <col min="16136" max="16136" width="16.453125" style="1" customWidth="1"/>
    <col min="16137" max="16137" width="2.36328125" style="1" customWidth="1"/>
    <col min="16138" max="16139" width="10.36328125" style="1" bestFit="1" customWidth="1"/>
    <col min="16140" max="16141" width="11.453125" style="1"/>
    <col min="16142" max="16142" width="12.36328125" style="1" bestFit="1" customWidth="1"/>
    <col min="16143" max="16384" width="11.453125" style="1"/>
  </cols>
  <sheetData>
    <row r="1" spans="2:16" ht="13" thickBot="1" x14ac:dyDescent="0.3"/>
    <row r="2" spans="2:16" ht="25.5" thickBot="1" x14ac:dyDescent="0.55000000000000004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5"/>
    </row>
    <row r="3" spans="2:16" ht="20.5" thickBot="1" x14ac:dyDescent="0.45">
      <c r="B3" s="56"/>
      <c r="C3" s="57"/>
      <c r="D3" s="57"/>
      <c r="E3" s="57"/>
      <c r="F3" s="57"/>
      <c r="G3" s="57"/>
      <c r="H3" s="57"/>
      <c r="I3" s="57"/>
      <c r="J3" s="57"/>
      <c r="K3" s="58"/>
    </row>
    <row r="4" spans="2:16" ht="18" customHeight="1" x14ac:dyDescent="0.4">
      <c r="B4" s="4" t="s">
        <v>1</v>
      </c>
      <c r="C4" s="5"/>
      <c r="D4" s="6"/>
      <c r="E4" s="7" t="s">
        <v>2</v>
      </c>
      <c r="F4" s="6"/>
      <c r="G4" s="6"/>
      <c r="H4" s="5"/>
      <c r="I4" s="8"/>
      <c r="J4" s="9"/>
      <c r="K4" s="10" t="s">
        <v>3</v>
      </c>
    </row>
    <row r="5" spans="2:16" ht="18" customHeight="1" x14ac:dyDescent="0.3">
      <c r="B5" s="4" t="s">
        <v>4</v>
      </c>
      <c r="C5" s="5"/>
      <c r="D5" s="6"/>
      <c r="E5" s="7" t="s">
        <v>5</v>
      </c>
      <c r="F5" s="6"/>
      <c r="G5" s="6"/>
      <c r="H5" s="11"/>
      <c r="I5" s="12"/>
      <c r="J5" s="13"/>
      <c r="K5" s="14"/>
    </row>
    <row r="6" spans="2:16" ht="9.75" customHeight="1" thickBot="1" x14ac:dyDescent="0.35">
      <c r="B6" s="15"/>
      <c r="C6" s="16"/>
      <c r="D6" s="17"/>
      <c r="E6" s="18"/>
      <c r="F6" s="17"/>
      <c r="G6" s="17"/>
      <c r="H6" s="19"/>
      <c r="I6" s="20"/>
      <c r="J6" s="21"/>
      <c r="K6" s="22"/>
    </row>
    <row r="7" spans="2:16" ht="21" customHeight="1" thickBot="1" x14ac:dyDescent="0.3">
      <c r="B7" s="59" t="s">
        <v>6</v>
      </c>
      <c r="C7" s="60"/>
      <c r="D7" s="60"/>
      <c r="E7" s="60"/>
      <c r="F7" s="60"/>
      <c r="G7" s="60"/>
      <c r="H7" s="60"/>
      <c r="I7" s="60"/>
      <c r="J7" s="60"/>
      <c r="K7" s="61"/>
    </row>
    <row r="8" spans="2:16" ht="15" customHeight="1" x14ac:dyDescent="0.25">
      <c r="B8" s="62" t="s">
        <v>7</v>
      </c>
      <c r="C8" s="63"/>
      <c r="D8" s="66"/>
      <c r="E8" s="67"/>
      <c r="F8" s="70" t="s">
        <v>8</v>
      </c>
      <c r="G8" s="71"/>
      <c r="H8" s="74" t="s">
        <v>9</v>
      </c>
      <c r="I8" s="76"/>
      <c r="J8" s="78" t="s">
        <v>10</v>
      </c>
      <c r="K8" s="80" t="s">
        <v>11</v>
      </c>
    </row>
    <row r="9" spans="2:16" ht="18.75" customHeight="1" thickBot="1" x14ac:dyDescent="0.3">
      <c r="B9" s="64"/>
      <c r="C9" s="65"/>
      <c r="D9" s="68"/>
      <c r="E9" s="69"/>
      <c r="F9" s="72"/>
      <c r="G9" s="73"/>
      <c r="H9" s="75"/>
      <c r="I9" s="77"/>
      <c r="J9" s="79"/>
      <c r="K9" s="81"/>
      <c r="P9" s="1" t="str">
        <f>""</f>
        <v/>
      </c>
    </row>
    <row r="10" spans="2:16" ht="24" customHeight="1" thickBot="1" x14ac:dyDescent="0.3">
      <c r="B10" s="82" t="s">
        <v>12</v>
      </c>
      <c r="C10" s="83"/>
      <c r="D10" s="84"/>
      <c r="E10" s="85"/>
      <c r="F10" s="90"/>
      <c r="G10" s="91"/>
      <c r="H10" s="92"/>
      <c r="I10" s="23"/>
      <c r="J10" s="24"/>
      <c r="K10" s="93">
        <f>SUM(J11:J13)</f>
        <v>0</v>
      </c>
    </row>
    <row r="11" spans="2:16" ht="24" customHeight="1" thickBot="1" x14ac:dyDescent="0.3">
      <c r="B11" s="96" t="s">
        <v>13</v>
      </c>
      <c r="C11" s="97"/>
      <c r="D11" s="86"/>
      <c r="E11" s="87"/>
      <c r="F11" s="25"/>
      <c r="G11" s="26"/>
      <c r="H11" s="27"/>
      <c r="I11" s="28" t="s">
        <v>14</v>
      </c>
      <c r="J11" s="29" t="str">
        <f>IF(F11="X",0,IF(F11="","",IF(F11-G11&lt;0,0,IF(F11-G11&gt;89,10,IF(VLOOKUP(F11-G11,[1]Grundtabeller!A$8:B$97,2,FALSE)&lt;&gt;TRUE,VLOOKUP(F11-G11,[1]Grundtabeller!A$8:B$97,2,FALSE))))))</f>
        <v/>
      </c>
      <c r="K11" s="94"/>
    </row>
    <row r="12" spans="2:16" ht="24" customHeight="1" thickBot="1" x14ac:dyDescent="0.3">
      <c r="B12" s="96" t="s">
        <v>15</v>
      </c>
      <c r="C12" s="97"/>
      <c r="D12" s="86"/>
      <c r="E12" s="87"/>
      <c r="F12" s="98"/>
      <c r="G12" s="99"/>
      <c r="H12" s="27">
        <f>INDEX(B47:B51,B54)</f>
        <v>0</v>
      </c>
      <c r="I12" s="28" t="s">
        <v>14</v>
      </c>
      <c r="J12" s="29" t="str">
        <f>IF(F12="X",0,IF(H12="2m valfri stil",1,IF(H12="2m grenpik",2,IF(H12="3m grenpik",3,IF(H12="4m grenpik",IF(VLOOKUP(F12,[1]Grundtabeller!BA$8:BB$188,2,FALSE)&lt;&gt;TRUE,VLOOKUP(F12,[1]Grundtabeller!BA$8:BB$209,2,FALSE)),"")))))</f>
        <v/>
      </c>
      <c r="K12" s="94"/>
    </row>
    <row r="13" spans="2:16" ht="24" customHeight="1" thickBot="1" x14ac:dyDescent="0.3">
      <c r="B13" s="100" t="s">
        <v>16</v>
      </c>
      <c r="C13" s="83"/>
      <c r="D13" s="86"/>
      <c r="E13" s="87"/>
      <c r="F13" s="101"/>
      <c r="G13" s="102"/>
      <c r="H13" s="30"/>
      <c r="I13" s="31"/>
      <c r="J13" s="32" t="str">
        <f>IF(F13="X",0,IF(F13="","",IF(F13&lt;3,10,IF(F13&gt;4.2,1,IF(VLOOKUP(F13,[1]Grundtabeller!AS$8:AT$130,2,FALSE)&lt;&gt;TRUE,VLOOKUP(F13,[1]Grundtabeller!AS$8:AT$130,2,FALSE))))))</f>
        <v/>
      </c>
      <c r="K13" s="95"/>
    </row>
    <row r="14" spans="2:16" ht="24" customHeight="1" thickBot="1" x14ac:dyDescent="0.3">
      <c r="B14" s="103" t="s">
        <v>17</v>
      </c>
      <c r="C14" s="104"/>
      <c r="D14" s="86"/>
      <c r="E14" s="87"/>
      <c r="F14" s="90"/>
      <c r="G14" s="91"/>
      <c r="H14" s="92"/>
      <c r="I14" s="33"/>
      <c r="J14" s="34"/>
      <c r="K14" s="105">
        <f>SUM(J15:J17)</f>
        <v>0</v>
      </c>
    </row>
    <row r="15" spans="2:16" ht="24" customHeight="1" thickBot="1" x14ac:dyDescent="0.3">
      <c r="B15" s="96" t="s">
        <v>18</v>
      </c>
      <c r="C15" s="97"/>
      <c r="D15" s="86"/>
      <c r="E15" s="87"/>
      <c r="F15" s="98"/>
      <c r="G15" s="99"/>
      <c r="H15" s="27" t="str">
        <f>INDEX(C49:C52,C54)</f>
        <v/>
      </c>
      <c r="I15" s="28" t="s">
        <v>14</v>
      </c>
      <c r="J15" s="29" t="str">
        <f>IF(F15="X",0,IF(H15="Svamp",IF(F15&lt;5,0,IF(F15&lt;20,1,IF(F15&lt;35,2,IF(F15&gt;=35,3)))),IF(OR(H15="Ryss",H15="Bygel"),IF(VLOOKUP(F15,[1]Grundtabeller!BD$8:BE$83,2,FALSE)&lt;&gt;TRUE,VLOOKUP(F15,[1]Grundtabeller!BD$8:BE$83,2,FALSE)),"")))</f>
        <v/>
      </c>
      <c r="K15" s="94"/>
    </row>
    <row r="16" spans="2:16" ht="24" customHeight="1" thickBot="1" x14ac:dyDescent="0.3">
      <c r="B16" s="96" t="s">
        <v>19</v>
      </c>
      <c r="C16" s="97"/>
      <c r="D16" s="86"/>
      <c r="E16" s="87"/>
      <c r="F16" s="98"/>
      <c r="G16" s="99"/>
      <c r="H16" s="27" t="str">
        <f>INDEX(D49:D51,D54)</f>
        <v/>
      </c>
      <c r="I16" s="28" t="s">
        <v>14</v>
      </c>
      <c r="J16" s="29" t="str">
        <f>IF(F16="X",0,IF(H16="Barrhantlar",IF(F16&lt;3,0,IF(F16&gt;=20,3,IF(VLOOKUP(F16,[1]Grundtabeller!AN$8:AO$24,2,FALSE)&lt;&gt;TRUE,VLOOKUP(F16,[1]Grundtabeller!AN$8:AO$24,2,FALSE)))),IF(H16="Ringar",IF(F16&lt;5,0,IF(F16&gt;=35,10,IF(VLOOKUP(F16,[1]Grundtabeller!AP$8:AQ$47,2,FALSE)&lt;&gt;TRUE,VLOOKUP(F16,[1]Grundtabeller!AP$8:AQ$47,2,FALSE))))," ")))</f>
        <v xml:space="preserve"> </v>
      </c>
      <c r="K16" s="94"/>
    </row>
    <row r="17" spans="2:11" ht="24" customHeight="1" thickBot="1" x14ac:dyDescent="0.3">
      <c r="B17" s="107" t="s">
        <v>20</v>
      </c>
      <c r="C17" s="108"/>
      <c r="D17" s="86"/>
      <c r="E17" s="87"/>
      <c r="F17" s="101"/>
      <c r="G17" s="102"/>
      <c r="H17" s="35" t="str">
        <f>INDEX(F49:F52,F54)</f>
        <v/>
      </c>
      <c r="I17" s="36" t="s">
        <v>14</v>
      </c>
      <c r="J17" s="37" t="str">
        <f>IF(F17="X",0,IF(F17="X",0,IF(H17="Fram stöd",IF(F17=0,0,IF(F17=1,1,)),IF(H17="Bak hst",IF(F17=0,0,IF(VLOOKUP(F17,[1]Grundtabeller!AX$8:AY$10,2,FALSE)&lt;&gt;TRUE,VLOOKUP(F17,[1]Grundtabeller!AX$8:AY$10,2,FALSE))),IF(H17="Fram hst",IF(F17=0,0,IF(VLOOKUP(F17,[1]Grundtabeller!AV$8:AW$13,2,FALSE)&lt;&gt;TRUE,VLOOKUP(F17,[1]Grundtabeller!AV$8:AW$13,2,FALSE)))," ")))))</f>
        <v xml:space="preserve"> </v>
      </c>
      <c r="K17" s="106"/>
    </row>
    <row r="18" spans="2:11" ht="24" customHeight="1" thickBot="1" x14ac:dyDescent="0.3">
      <c r="B18" s="82" t="s">
        <v>21</v>
      </c>
      <c r="C18" s="83"/>
      <c r="D18" s="86"/>
      <c r="E18" s="87"/>
      <c r="F18" s="90"/>
      <c r="G18" s="91"/>
      <c r="H18" s="92"/>
      <c r="I18" s="23"/>
      <c r="J18" s="24"/>
      <c r="K18" s="93">
        <f>SUM(J19:J22)</f>
        <v>0</v>
      </c>
    </row>
    <row r="19" spans="2:11" ht="24" customHeight="1" thickBot="1" x14ac:dyDescent="0.3">
      <c r="B19" s="96" t="s">
        <v>22</v>
      </c>
      <c r="C19" s="97"/>
      <c r="D19" s="86"/>
      <c r="E19" s="87"/>
      <c r="F19" s="38"/>
      <c r="G19" s="39"/>
      <c r="H19" s="27" t="str">
        <f>INDEX(L49:L51,L53)</f>
        <v/>
      </c>
      <c r="I19" s="28" t="s">
        <v>14</v>
      </c>
      <c r="J19" s="29" t="str">
        <f>IF(F19="X",0,IF(F19="X",0,IF(L53=3,10,IF(F19="","",IF(VLOOKUP(Q45,[1]Grundtabeller!D$8:E$108,2,FALSE)&lt;&gt;TRUE,VLOOKUP(Q45,[1]Grundtabeller!D$8:H$108,2,FALSE),"")))))</f>
        <v/>
      </c>
      <c r="K19" s="94"/>
    </row>
    <row r="20" spans="2:11" ht="24" customHeight="1" thickBot="1" x14ac:dyDescent="0.3">
      <c r="B20" s="96" t="s">
        <v>23</v>
      </c>
      <c r="C20" s="97"/>
      <c r="D20" s="86"/>
      <c r="E20" s="87"/>
      <c r="F20" s="98"/>
      <c r="G20" s="99"/>
      <c r="H20" s="27" t="str">
        <f>INDEX(N49:N51,N53)</f>
        <v/>
      </c>
      <c r="I20" s="28" t="s">
        <v>14</v>
      </c>
      <c r="J20" s="29" t="str">
        <f>IF(F20="X",0,IF(F20="X",0,IF(N53=3,10,IF(F20="","",IF(F20&lt;-30,0,IF(F20&gt;=60,10,IF(VLOOKUP(F20,[1]Grundtabeller!G$8:H$97,2,FALSE)&lt;&gt;TRUE,VLOOKUP(F20,[1]Grundtabeller!G$8:H$97,2,FALSE))))))))</f>
        <v/>
      </c>
      <c r="K20" s="94"/>
    </row>
    <row r="21" spans="2:11" ht="24" customHeight="1" thickBot="1" x14ac:dyDescent="0.3">
      <c r="B21" s="96" t="s">
        <v>24</v>
      </c>
      <c r="C21" s="97"/>
      <c r="D21" s="86"/>
      <c r="E21" s="87"/>
      <c r="F21" s="98"/>
      <c r="G21" s="99"/>
      <c r="H21" s="35" t="str">
        <f>INDEX(I49:I55,I57)</f>
        <v/>
      </c>
      <c r="I21" s="28" t="s">
        <v>14</v>
      </c>
      <c r="J21" s="29" t="str">
        <f>IF(F21="X",0,IF(H21="Baklans 45° 5s",1,IF(H21="Baklans 5s",3,IF(H21="Bak + fram 3s",5,IF(H21="Bak + fram 5s",7,IF(H21="Framlans 2s",9,IF(H21="Framlans 5s",10,IF(F21=""," "))))))))</f>
        <v xml:space="preserve"> </v>
      </c>
      <c r="K21" s="94"/>
    </row>
    <row r="22" spans="2:11" ht="24" customHeight="1" thickBot="1" x14ac:dyDescent="0.3">
      <c r="B22" s="100" t="s">
        <v>25</v>
      </c>
      <c r="C22" s="83"/>
      <c r="D22" s="86"/>
      <c r="E22" s="87"/>
      <c r="F22" s="101"/>
      <c r="G22" s="102"/>
      <c r="H22" s="35" t="str">
        <f>INDEX(O44:O50,O52)</f>
        <v/>
      </c>
      <c r="I22" s="36" t="s">
        <v>14</v>
      </c>
      <c r="J22" s="37" t="str">
        <f>IF(F22="X",0,IF(H22="","",IF(H22="Delad i barr",6,IF(H22="Delad 45°i barr",7,IF(H22="Delad 45° i ringar",8,IF(H22="Samlad i barr",9,IF(H22="Samlad i ringar",10,VLOOKUP(F22,[1]Grundtabeller!J8:K68,2))))))))</f>
        <v/>
      </c>
      <c r="K22" s="106"/>
    </row>
    <row r="23" spans="2:11" ht="24" customHeight="1" thickBot="1" x14ac:dyDescent="0.3">
      <c r="B23" s="103" t="s">
        <v>26</v>
      </c>
      <c r="C23" s="104"/>
      <c r="D23" s="86"/>
      <c r="E23" s="87"/>
      <c r="F23" s="90"/>
      <c r="G23" s="91"/>
      <c r="H23" s="92"/>
      <c r="I23" s="23"/>
      <c r="J23" s="24"/>
      <c r="K23" s="93">
        <f>SUM(J24:J25)</f>
        <v>0</v>
      </c>
    </row>
    <row r="24" spans="2:11" ht="24" customHeight="1" thickBot="1" x14ac:dyDescent="0.3">
      <c r="B24" s="96" t="s">
        <v>27</v>
      </c>
      <c r="C24" s="97"/>
      <c r="D24" s="86"/>
      <c r="E24" s="87"/>
      <c r="F24" s="98"/>
      <c r="G24" s="99"/>
      <c r="H24" s="27"/>
      <c r="I24" s="28" t="s">
        <v>14</v>
      </c>
      <c r="J24" s="29" t="str">
        <f>IF(F24="X",0,IF(F24=""," ",F24))</f>
        <v xml:space="preserve"> </v>
      </c>
      <c r="K24" s="94"/>
    </row>
    <row r="25" spans="2:11" s="40" customFormat="1" ht="24" customHeight="1" thickBot="1" x14ac:dyDescent="0.3">
      <c r="B25" s="100" t="s">
        <v>28</v>
      </c>
      <c r="C25" s="83"/>
      <c r="D25" s="88"/>
      <c r="E25" s="89"/>
      <c r="F25" s="101"/>
      <c r="G25" s="102"/>
      <c r="H25" s="35"/>
      <c r="I25" s="36" t="s">
        <v>14</v>
      </c>
      <c r="J25" s="37" t="str">
        <f>IF(F25="X",0,IF(F25="","",IF(F25&lt;1,0,IF(F25&gt;=30,10,IF(VLOOKUP(F25,[1]Grundtabeller!M$8:N$36,2,FALSE)&lt;&gt;TRUE,VLOOKUP(F25,[1]Grundtabeller!M$8:N$36,2,FALSE),"")))))</f>
        <v/>
      </c>
      <c r="K25" s="106"/>
    </row>
    <row r="26" spans="2:11" s="40" customFormat="1" ht="24" customHeight="1" thickBot="1" x14ac:dyDescent="0.3">
      <c r="B26" s="112" t="s">
        <v>29</v>
      </c>
      <c r="C26" s="113"/>
      <c r="D26" s="113"/>
      <c r="E26" s="113"/>
      <c r="F26" s="113"/>
      <c r="G26" s="113"/>
      <c r="H26" s="113"/>
      <c r="I26" s="113"/>
      <c r="J26" s="113"/>
      <c r="K26" s="41">
        <f>SUM(K10+K14+K18+K23)</f>
        <v>0</v>
      </c>
    </row>
    <row r="27" spans="2:11" ht="24" customHeight="1" thickBot="1" x14ac:dyDescent="0.3">
      <c r="B27" s="114" t="s">
        <v>30</v>
      </c>
      <c r="C27" s="115"/>
      <c r="D27" s="116"/>
      <c r="E27" s="117"/>
      <c r="F27" s="122" t="s">
        <v>10</v>
      </c>
      <c r="G27" s="123"/>
      <c r="H27" s="42" t="s">
        <v>31</v>
      </c>
      <c r="I27" s="33"/>
      <c r="J27" s="43"/>
      <c r="K27" s="109"/>
    </row>
    <row r="28" spans="2:11" ht="24" customHeight="1" thickBot="1" x14ac:dyDescent="0.3">
      <c r="B28" s="96" t="s">
        <v>32</v>
      </c>
      <c r="C28" s="97"/>
      <c r="D28" s="118"/>
      <c r="E28" s="119"/>
      <c r="F28" s="98"/>
      <c r="G28" s="99"/>
      <c r="H28" s="27"/>
      <c r="I28" s="28" t="s">
        <v>14</v>
      </c>
      <c r="J28" s="44" t="str">
        <f>IF(F28="X",0,IF(F28=""," ",F28))</f>
        <v xml:space="preserve"> </v>
      </c>
      <c r="K28" s="110"/>
    </row>
    <row r="29" spans="2:11" ht="24" customHeight="1" thickBot="1" x14ac:dyDescent="0.3">
      <c r="B29" s="96" t="s">
        <v>33</v>
      </c>
      <c r="C29" s="97"/>
      <c r="D29" s="118"/>
      <c r="E29" s="119"/>
      <c r="F29" s="98"/>
      <c r="G29" s="99"/>
      <c r="H29" s="27"/>
      <c r="I29" s="28" t="s">
        <v>14</v>
      </c>
      <c r="J29" s="44" t="str">
        <f>IF(F29="X",0,IF(F29=""," ",F29))</f>
        <v xml:space="preserve"> </v>
      </c>
      <c r="K29" s="110"/>
    </row>
    <row r="30" spans="2:11" ht="24" customHeight="1" thickBot="1" x14ac:dyDescent="0.3">
      <c r="B30" s="96" t="s">
        <v>34</v>
      </c>
      <c r="C30" s="97"/>
      <c r="D30" s="118"/>
      <c r="E30" s="119"/>
      <c r="F30" s="98"/>
      <c r="G30" s="99"/>
      <c r="H30" s="27" t="str">
        <f>IF(F30="X",0,IF(F30="","",IF(F30&gt;13,0,IF(F30&lt;=-10,10,IF(VLOOKUP(F30,[1]Grundtabeller!P$8:Q$30,2,FALSE)&lt;&gt;TRUE,VLOOKUP(F30,[1]Grundtabeller!P$8:Q$30,2,FALSE),"")))))</f>
        <v/>
      </c>
      <c r="I30" s="28"/>
      <c r="J30" s="44"/>
      <c r="K30" s="110"/>
    </row>
    <row r="31" spans="2:11" ht="24" customHeight="1" thickBot="1" x14ac:dyDescent="0.3">
      <c r="B31" s="96" t="s">
        <v>35</v>
      </c>
      <c r="C31" s="97"/>
      <c r="D31" s="118"/>
      <c r="E31" s="119"/>
      <c r="F31" s="98"/>
      <c r="G31" s="99"/>
      <c r="H31" s="27" t="str">
        <f>IF(F31="X",0,IF(F31="","",IF(F31&gt;13,0,IF(F31&lt;=-10,10,IF(VLOOKUP(F31,[1]Grundtabeller!P$8:Q$30,2,FALSE)&lt;&gt;TRUE,VLOOKUP(F31,[1]Grundtabeller!P$8:Q$30,2,FALSE),"")))))</f>
        <v/>
      </c>
      <c r="I31" s="28" t="s">
        <v>14</v>
      </c>
      <c r="J31" s="44" t="str">
        <f>IF(AND(F31="",F30="")," ",SUM(H30:H31)/2)</f>
        <v xml:space="preserve"> </v>
      </c>
      <c r="K31" s="110"/>
    </row>
    <row r="32" spans="2:11" ht="24" customHeight="1" thickBot="1" x14ac:dyDescent="0.3">
      <c r="B32" s="96" t="s">
        <v>36</v>
      </c>
      <c r="C32" s="97"/>
      <c r="D32" s="118"/>
      <c r="E32" s="119"/>
      <c r="F32" s="98"/>
      <c r="G32" s="99"/>
      <c r="H32" s="27"/>
      <c r="I32" s="28" t="s">
        <v>14</v>
      </c>
      <c r="J32" s="44" t="str">
        <f>IF(F32="X",0,IF(F32="","",IF(F32&gt;18,0,IF(F32&lt;=-8,10,IF(VLOOKUP(F32,[1]Grundtabeller!S$8:T$33,2,FALSE)&lt;&gt;TRUE,VLOOKUP(F32,[1]Grundtabeller!S$8:T$33,2,FALSE),"")))))</f>
        <v/>
      </c>
      <c r="K32" s="110"/>
    </row>
    <row r="33" spans="2:17" ht="24" customHeight="1" thickBot="1" x14ac:dyDescent="0.3">
      <c r="B33" s="96" t="s">
        <v>37</v>
      </c>
      <c r="C33" s="97"/>
      <c r="D33" s="118"/>
      <c r="E33" s="119"/>
      <c r="F33" s="98"/>
      <c r="G33" s="99"/>
      <c r="H33" s="27"/>
      <c r="I33" s="28" t="s">
        <v>14</v>
      </c>
      <c r="J33" s="44" t="str">
        <f>IF(F33="X",0,IF(F33="","",IF(F33&lt;7,0,IF(F33&gt;=18,10,IF(VLOOKUP(F33,[1]Grundtabeller!V$8:W$18,2,FALSE)&lt;&gt;TRUE,VLOOKUP(F33,[1]Grundtabeller!V$8:W$18,2,FALSE),"")))))</f>
        <v/>
      </c>
      <c r="K33" s="110"/>
    </row>
    <row r="34" spans="2:17" ht="24" customHeight="1" thickBot="1" x14ac:dyDescent="0.3">
      <c r="B34" s="96" t="s">
        <v>38</v>
      </c>
      <c r="C34" s="97"/>
      <c r="D34" s="118"/>
      <c r="E34" s="119"/>
      <c r="F34" s="98"/>
      <c r="G34" s="99"/>
      <c r="H34" s="27"/>
      <c r="I34" s="28" t="s">
        <v>14</v>
      </c>
      <c r="J34" s="44" t="str">
        <f>IF(F34="X",0,IF(F34="","",IF(F34&gt;13,0,IF(F34&lt;=-7,10,IF(VLOOKUP(F34,[1]Grundtabeller!Y$8:Z$27,2,FALSE)&lt;&gt;TRUE,VLOOKUP(F34,[1]Grundtabeller!Y$8:Z$27,2,FALSE),"")))))</f>
        <v/>
      </c>
      <c r="K34" s="110"/>
    </row>
    <row r="35" spans="2:17" ht="24" customHeight="1" thickBot="1" x14ac:dyDescent="0.3">
      <c r="B35" s="96" t="s">
        <v>39</v>
      </c>
      <c r="C35" s="97"/>
      <c r="D35" s="118"/>
      <c r="E35" s="119"/>
      <c r="F35" s="98"/>
      <c r="G35" s="99"/>
      <c r="H35" s="27"/>
      <c r="I35" s="28" t="s">
        <v>14</v>
      </c>
      <c r="J35" s="44" t="str">
        <f>IF(F35="X",0,IF(F35="","",IF(F35&gt;28,0,IF(F35&lt;=-8,10,IF(VLOOKUP(F35,[1]Grundtabeller!AB$8:AC$43,2,FALSE)&lt;&gt;TRUE,VLOOKUP(F35,[1]Grundtabeller!AB$8:AC$43,2,FALSE),"")))))</f>
        <v/>
      </c>
      <c r="K35" s="110"/>
    </row>
    <row r="36" spans="2:17" ht="24" customHeight="1" thickBot="1" x14ac:dyDescent="0.3">
      <c r="B36" s="96" t="s">
        <v>40</v>
      </c>
      <c r="C36" s="97"/>
      <c r="D36" s="118"/>
      <c r="E36" s="119"/>
      <c r="F36" s="98"/>
      <c r="G36" s="99"/>
      <c r="H36" s="27"/>
      <c r="I36" s="28" t="s">
        <v>14</v>
      </c>
      <c r="J36" s="44" t="str">
        <f>IF(F36="X",0,IF(F36="","",IF(F36&gt;-3,0,IF(F36&lt;=-30,10,IF(VLOOKUP(F36,[1]Grundtabeller!AE$8:AF$34,2,FALSE)&lt;&gt;TRUE,VLOOKUP(F36,[1]Grundtabeller!AE$8:AF$34,2,FALSE),"")))))</f>
        <v/>
      </c>
      <c r="K36" s="110"/>
    </row>
    <row r="37" spans="2:17" ht="24" customHeight="1" thickBot="1" x14ac:dyDescent="0.3">
      <c r="B37" s="96" t="s">
        <v>41</v>
      </c>
      <c r="C37" s="97"/>
      <c r="D37" s="118"/>
      <c r="E37" s="119"/>
      <c r="F37" s="98"/>
      <c r="G37" s="99"/>
      <c r="H37" s="27"/>
      <c r="I37" s="28" t="s">
        <v>14</v>
      </c>
      <c r="J37" s="44" t="str">
        <f>IF(F37="X",0,IF(F37="","",IF(F37&gt;23,0,IF(F37&lt;=5,10,IF(VLOOKUP(F37,[1]Grundtabeller!AH$8:AI$25,2,FALSE)&lt;&gt;TRUE,VLOOKUP(F37,[1]Grundtabeller!AH$8:AI$25,2,FALSE),"")))))</f>
        <v/>
      </c>
      <c r="K37" s="110"/>
    </row>
    <row r="38" spans="2:17" ht="24" customHeight="1" thickBot="1" x14ac:dyDescent="0.3">
      <c r="B38" s="96" t="s">
        <v>42</v>
      </c>
      <c r="C38" s="97"/>
      <c r="D38" s="118"/>
      <c r="E38" s="119"/>
      <c r="F38" s="98"/>
      <c r="G38" s="99"/>
      <c r="H38" s="27" t="str">
        <f>IF(F38="X",0,IF(F38="","",IF(F38&lt;75,0,IF(F38&gt;=140,10,IF(VLOOKUP(F38,[1]Grundtabeller!AK$8:AL$72,2,FALSE)&lt;&gt;TRUE,VLOOKUP(F38,[1]Grundtabeller!AK$8:AL$72,2,FALSE),"")))))</f>
        <v/>
      </c>
      <c r="I38" s="28"/>
      <c r="J38" s="44"/>
      <c r="K38" s="110"/>
    </row>
    <row r="39" spans="2:17" ht="24" customHeight="1" thickBot="1" x14ac:dyDescent="0.3">
      <c r="B39" s="96" t="s">
        <v>43</v>
      </c>
      <c r="C39" s="97"/>
      <c r="D39" s="118"/>
      <c r="E39" s="119"/>
      <c r="F39" s="98"/>
      <c r="G39" s="99"/>
      <c r="H39" s="27" t="str">
        <f>IF(F39="X",0,IF(F39="","",IF(F39&lt;75,0,IF(F39&gt;=140,10,IF(VLOOKUP(F39,[1]Grundtabeller!AK$8:AL$72,2,FALSE)&lt;&gt;TRUE,VLOOKUP(F39,[1]Grundtabeller!AK$8:AL$72,2,FALSE),"")))))</f>
        <v/>
      </c>
      <c r="I39" s="28" t="s">
        <v>14</v>
      </c>
      <c r="J39" s="44" t="str">
        <f>IF(AND(F39="",F38="")," ",SUM(H38:H39)/2)</f>
        <v xml:space="preserve"> </v>
      </c>
      <c r="K39" s="110"/>
    </row>
    <row r="40" spans="2:17" ht="24" customHeight="1" thickBot="1" x14ac:dyDescent="0.3">
      <c r="B40" s="96" t="s">
        <v>44</v>
      </c>
      <c r="C40" s="97"/>
      <c r="D40" s="118"/>
      <c r="E40" s="119"/>
      <c r="F40" s="98"/>
      <c r="G40" s="99"/>
      <c r="H40" s="27" t="str">
        <f>IF(F40="X",0,IF(F40="","",IF(F40&lt;75,0,IF(F40&gt;=140,10,IF(VLOOKUP(F40,[1]Grundtabeller!AK$8:AL$72,2,FALSE)&lt;&gt;TRUE,VLOOKUP(F40,[1]Grundtabeller!AK$8:AL$72,2,FALSE),"")))))</f>
        <v/>
      </c>
      <c r="I40" s="28"/>
      <c r="J40" s="44"/>
      <c r="K40" s="110"/>
    </row>
    <row r="41" spans="2:17" ht="24" customHeight="1" thickBot="1" x14ac:dyDescent="0.3">
      <c r="B41" s="126" t="s">
        <v>45</v>
      </c>
      <c r="C41" s="127"/>
      <c r="D41" s="120"/>
      <c r="E41" s="121"/>
      <c r="F41" s="101"/>
      <c r="G41" s="102"/>
      <c r="H41" s="35" t="str">
        <f>IF(F41="X",0,IF(F41="","",IF(F41&lt;75,0,IF(F41&gt;=140,10,IF(VLOOKUP(F41,[1]Grundtabeller!AK$8:AL$72,2,FALSE)&lt;&gt;TRUE,VLOOKUP(F41,[1]Grundtabeller!AK$8:AL$72,2,FALSE),"")))))</f>
        <v/>
      </c>
      <c r="I41" s="36" t="s">
        <v>14</v>
      </c>
      <c r="J41" s="45" t="str">
        <f>IF(AND(F40="",F41="")," ",SUM(H40:H41)/2)</f>
        <v xml:space="preserve"> </v>
      </c>
      <c r="K41" s="111"/>
    </row>
    <row r="42" spans="2:17" ht="24" customHeight="1" thickBot="1" x14ac:dyDescent="0.3">
      <c r="B42" s="128" t="s">
        <v>46</v>
      </c>
      <c r="C42" s="129"/>
      <c r="D42" s="129"/>
      <c r="E42" s="129"/>
      <c r="F42" s="129"/>
      <c r="G42" s="129"/>
      <c r="H42" s="129"/>
      <c r="I42" s="129"/>
      <c r="J42" s="129"/>
      <c r="K42" s="46">
        <f>SUM(J28:J41)</f>
        <v>0</v>
      </c>
    </row>
    <row r="43" spans="2:17" ht="24" customHeight="1" thickBot="1" x14ac:dyDescent="0.55000000000000004">
      <c r="B43" s="124" t="s">
        <v>47</v>
      </c>
      <c r="C43" s="125"/>
      <c r="D43" s="125"/>
      <c r="E43" s="125"/>
      <c r="F43" s="125"/>
      <c r="G43" s="125"/>
      <c r="H43" s="125"/>
      <c r="I43" s="125"/>
      <c r="J43" s="125"/>
      <c r="K43" s="47">
        <f>SUM(K26+K42)</f>
        <v>0</v>
      </c>
    </row>
    <row r="44" spans="2:17" s="48" customFormat="1" hidden="1" x14ac:dyDescent="0.25">
      <c r="D44" s="49"/>
      <c r="E44" s="50"/>
      <c r="F44" s="49"/>
      <c r="G44" s="49"/>
      <c r="H44" s="49"/>
      <c r="I44" s="50"/>
      <c r="O44" s="48" t="str">
        <f>""</f>
        <v/>
      </c>
      <c r="Q44" s="48" t="s">
        <v>48</v>
      </c>
    </row>
    <row r="45" spans="2:17" s="48" customFormat="1" hidden="1" x14ac:dyDescent="0.25">
      <c r="D45" s="49"/>
      <c r="E45" s="50"/>
      <c r="F45" s="49"/>
      <c r="G45" s="49"/>
      <c r="H45" s="49"/>
      <c r="I45" s="50"/>
      <c r="O45" s="48" t="s">
        <v>49</v>
      </c>
      <c r="Q45" s="51" t="str">
        <f>IF(AND(OR(G19="", F19=""))," ",(G19-F19)/G19)</f>
        <v xml:space="preserve"> </v>
      </c>
    </row>
    <row r="46" spans="2:17" s="48" customFormat="1" hidden="1" x14ac:dyDescent="0.25">
      <c r="B46" s="48" t="s">
        <v>50</v>
      </c>
      <c r="D46" s="49"/>
      <c r="E46" s="50"/>
      <c r="F46" s="49"/>
      <c r="G46" s="49"/>
      <c r="H46" s="49"/>
      <c r="I46" s="50"/>
      <c r="O46" s="48" t="s">
        <v>51</v>
      </c>
      <c r="Q46" s="51"/>
    </row>
    <row r="47" spans="2:17" s="48" customFormat="1" hidden="1" x14ac:dyDescent="0.25">
      <c r="D47" s="49"/>
      <c r="E47" s="50"/>
      <c r="F47" s="49"/>
      <c r="G47" s="49"/>
      <c r="H47" s="49"/>
      <c r="I47" s="50"/>
      <c r="O47" s="48" t="s">
        <v>52</v>
      </c>
    </row>
    <row r="48" spans="2:17" s="48" customFormat="1" ht="15" hidden="1" customHeight="1" x14ac:dyDescent="0.25">
      <c r="B48" s="48" t="s">
        <v>53</v>
      </c>
      <c r="O48" s="48" t="s">
        <v>54</v>
      </c>
    </row>
    <row r="49" spans="2:15" s="48" customFormat="1" hidden="1" x14ac:dyDescent="0.25">
      <c r="B49" s="48" t="s">
        <v>55</v>
      </c>
      <c r="C49" s="48" t="str">
        <f>""</f>
        <v/>
      </c>
      <c r="D49" s="48" t="str">
        <f>""</f>
        <v/>
      </c>
      <c r="F49" s="48" t="str">
        <f>""</f>
        <v/>
      </c>
      <c r="I49" s="48" t="str">
        <f>""</f>
        <v/>
      </c>
      <c r="L49" s="48" t="str">
        <f>""</f>
        <v/>
      </c>
      <c r="N49" s="48" t="str">
        <f>""</f>
        <v/>
      </c>
      <c r="O49" s="48" t="s">
        <v>56</v>
      </c>
    </row>
    <row r="50" spans="2:15" s="48" customFormat="1" hidden="1" x14ac:dyDescent="0.25">
      <c r="B50" s="48" t="s">
        <v>57</v>
      </c>
      <c r="C50" s="48" t="s">
        <v>58</v>
      </c>
      <c r="D50" s="48" t="s">
        <v>59</v>
      </c>
      <c r="F50" s="48" t="s">
        <v>60</v>
      </c>
      <c r="I50" s="48" t="s">
        <v>61</v>
      </c>
      <c r="L50" s="48" t="s">
        <v>62</v>
      </c>
      <c r="N50" s="48" t="s">
        <v>63</v>
      </c>
      <c r="O50" s="48" t="s">
        <v>64</v>
      </c>
    </row>
    <row r="51" spans="2:15" s="48" customFormat="1" hidden="1" x14ac:dyDescent="0.25">
      <c r="B51" s="48" t="s">
        <v>65</v>
      </c>
      <c r="C51" s="48" t="s">
        <v>66</v>
      </c>
      <c r="D51" s="48" t="s">
        <v>67</v>
      </c>
      <c r="F51" s="48" t="s">
        <v>68</v>
      </c>
      <c r="I51" s="48" t="s">
        <v>69</v>
      </c>
      <c r="L51" s="48" t="s">
        <v>70</v>
      </c>
      <c r="N51" s="48" t="s">
        <v>71</v>
      </c>
    </row>
    <row r="52" spans="2:15" s="48" customFormat="1" hidden="1" x14ac:dyDescent="0.25">
      <c r="C52" s="48" t="s">
        <v>72</v>
      </c>
      <c r="F52" s="48" t="s">
        <v>73</v>
      </c>
      <c r="I52" s="48" t="s">
        <v>74</v>
      </c>
      <c r="O52" s="48">
        <v>1</v>
      </c>
    </row>
    <row r="53" spans="2:15" s="48" customFormat="1" hidden="1" x14ac:dyDescent="0.25">
      <c r="I53" s="48" t="s">
        <v>75</v>
      </c>
      <c r="L53" s="48">
        <v>1</v>
      </c>
      <c r="N53" s="48">
        <v>1</v>
      </c>
    </row>
    <row r="54" spans="2:15" s="48" customFormat="1" hidden="1" x14ac:dyDescent="0.25">
      <c r="B54" s="48">
        <v>1</v>
      </c>
      <c r="C54" s="48">
        <v>1</v>
      </c>
      <c r="D54" s="48">
        <v>1</v>
      </c>
      <c r="F54" s="48">
        <v>1</v>
      </c>
      <c r="I54" s="48" t="s">
        <v>76</v>
      </c>
    </row>
    <row r="55" spans="2:15" s="48" customFormat="1" hidden="1" x14ac:dyDescent="0.25">
      <c r="D55" s="49"/>
      <c r="E55" s="50"/>
      <c r="F55" s="49"/>
      <c r="G55" s="49"/>
      <c r="H55" s="49"/>
      <c r="I55" s="52" t="s">
        <v>77</v>
      </c>
    </row>
    <row r="56" spans="2:15" s="48" customFormat="1" hidden="1" x14ac:dyDescent="0.25">
      <c r="D56" s="49"/>
      <c r="E56" s="50"/>
      <c r="F56" s="49"/>
      <c r="G56" s="49"/>
      <c r="H56" s="49"/>
      <c r="I56" s="50"/>
    </row>
    <row r="57" spans="2:15" s="48" customFormat="1" hidden="1" x14ac:dyDescent="0.25">
      <c r="D57" s="49"/>
      <c r="E57" s="50"/>
      <c r="F57" s="49"/>
      <c r="G57" s="49"/>
      <c r="H57" s="49"/>
      <c r="I57" s="50">
        <v>1</v>
      </c>
    </row>
    <row r="58" spans="2:15" ht="12" customHeight="1" x14ac:dyDescent="0.25"/>
    <row r="59" spans="2:15" ht="12" customHeight="1" x14ac:dyDescent="0.25"/>
    <row r="60" spans="2:15" ht="12" customHeight="1" x14ac:dyDescent="0.25">
      <c r="D60" s="1"/>
      <c r="E60" s="1"/>
      <c r="F60" s="1"/>
      <c r="G60" s="1"/>
      <c r="H60" s="1"/>
      <c r="I60" s="1"/>
    </row>
    <row r="61" spans="2:15" ht="12" customHeight="1" x14ac:dyDescent="0.25">
      <c r="D61" s="1"/>
      <c r="E61" s="1"/>
      <c r="F61" s="1"/>
      <c r="G61" s="1"/>
      <c r="H61" s="1"/>
      <c r="I61" s="1"/>
    </row>
    <row r="62" spans="2:15" ht="12" customHeight="1" x14ac:dyDescent="0.25">
      <c r="D62" s="1"/>
      <c r="E62" s="1"/>
      <c r="F62" s="1"/>
      <c r="G62" s="1"/>
      <c r="H62" s="1"/>
      <c r="I62" s="1"/>
    </row>
    <row r="63" spans="2:15" ht="12" customHeight="1" x14ac:dyDescent="0.25">
      <c r="D63" s="1"/>
      <c r="E63" s="1"/>
      <c r="F63" s="1"/>
      <c r="G63" s="1"/>
      <c r="H63" s="1"/>
      <c r="I63" s="1"/>
    </row>
    <row r="64" spans="2:15" ht="12" customHeight="1" x14ac:dyDescent="0.25">
      <c r="D64" s="1"/>
      <c r="E64" s="1"/>
      <c r="F64" s="1"/>
      <c r="G64" s="1"/>
      <c r="H64" s="1"/>
      <c r="I64" s="1"/>
    </row>
    <row r="65" s="1" customFormat="1" ht="12" customHeight="1" x14ac:dyDescent="0.25"/>
    <row r="66" s="1" customFormat="1" ht="12" customHeight="1" x14ac:dyDescent="0.25"/>
    <row r="67" s="1" customFormat="1" ht="12" customHeight="1" x14ac:dyDescent="0.25"/>
    <row r="68" s="1" customFormat="1" ht="12" customHeight="1" x14ac:dyDescent="0.25"/>
    <row r="69" s="1" customFormat="1" ht="12" customHeight="1" x14ac:dyDescent="0.25"/>
    <row r="70" s="1" customFormat="1" ht="12" customHeight="1" x14ac:dyDescent="0.25"/>
    <row r="71" s="1" customFormat="1" ht="12" customHeight="1" x14ac:dyDescent="0.25"/>
    <row r="72" s="1" customFormat="1" ht="12" customHeight="1" x14ac:dyDescent="0.25"/>
    <row r="73" s="1" customFormat="1" ht="12" customHeight="1" x14ac:dyDescent="0.25"/>
    <row r="74" s="1" customFormat="1" ht="12" customHeight="1" x14ac:dyDescent="0.25"/>
    <row r="75" s="1" customFormat="1" ht="12" customHeight="1" x14ac:dyDescent="0.25"/>
    <row r="76" s="1" customFormat="1" ht="12" customHeight="1" x14ac:dyDescent="0.25"/>
    <row r="77" s="1" customFormat="1" ht="12" customHeight="1" x14ac:dyDescent="0.25"/>
    <row r="78" s="1" customFormat="1" ht="12" customHeight="1" x14ac:dyDescent="0.25"/>
    <row r="79" s="1" customFormat="1" ht="12" customHeight="1" x14ac:dyDescent="0.25"/>
    <row r="80" s="1" customFormat="1" ht="12" customHeight="1" x14ac:dyDescent="0.25"/>
    <row r="81" s="1" customFormat="1" ht="12" customHeight="1" x14ac:dyDescent="0.25"/>
    <row r="82" s="1" customFormat="1" ht="12" customHeight="1" x14ac:dyDescent="0.25"/>
    <row r="83" s="1" customFormat="1" ht="12" customHeight="1" x14ac:dyDescent="0.25"/>
    <row r="84" s="1" customFormat="1" ht="12" customHeight="1" x14ac:dyDescent="0.25"/>
    <row r="85" s="1" customFormat="1" ht="12" customHeight="1" x14ac:dyDescent="0.25"/>
    <row r="86" s="1" customFormat="1" ht="12" customHeight="1" x14ac:dyDescent="0.25"/>
    <row r="87" s="1" customFormat="1" ht="12" customHeight="1" x14ac:dyDescent="0.25"/>
    <row r="88" s="1" customFormat="1" ht="12" customHeight="1" x14ac:dyDescent="0.25"/>
    <row r="89" s="1" customFormat="1" ht="12" customHeight="1" x14ac:dyDescent="0.25"/>
    <row r="90" s="1" customFormat="1" ht="12" customHeight="1" x14ac:dyDescent="0.25"/>
    <row r="91" s="1" customFormat="1" ht="12" customHeight="1" x14ac:dyDescent="0.25"/>
    <row r="92" s="1" customFormat="1" ht="12" customHeight="1" x14ac:dyDescent="0.25"/>
    <row r="93" s="1" customFormat="1" ht="12" customHeight="1" x14ac:dyDescent="0.25"/>
    <row r="94" s="1" customFormat="1" ht="12" customHeight="1" x14ac:dyDescent="0.25"/>
    <row r="95" s="1" customFormat="1" ht="12" customHeight="1" x14ac:dyDescent="0.25"/>
    <row r="96" s="1" customFormat="1" ht="12" customHeight="1" x14ac:dyDescent="0.25"/>
    <row r="97" s="1" customFormat="1" ht="12" customHeight="1" x14ac:dyDescent="0.25"/>
    <row r="98" s="1" customFormat="1" ht="12" customHeight="1" x14ac:dyDescent="0.25"/>
    <row r="99" s="1" customFormat="1" ht="12" customHeight="1" x14ac:dyDescent="0.25"/>
    <row r="100" s="1" customFormat="1" ht="12" customHeight="1" x14ac:dyDescent="0.25"/>
    <row r="101" s="1" customFormat="1" ht="12" customHeight="1" x14ac:dyDescent="0.25"/>
    <row r="102" s="1" customFormat="1" ht="12" customHeight="1" x14ac:dyDescent="0.25"/>
    <row r="103" s="1" customFormat="1" ht="12" customHeight="1" x14ac:dyDescent="0.25"/>
    <row r="104" s="1" customFormat="1" ht="12" customHeight="1" x14ac:dyDescent="0.25"/>
    <row r="105" s="1" customFormat="1" ht="12" customHeight="1" x14ac:dyDescent="0.25"/>
    <row r="106" s="1" customFormat="1" ht="12" customHeight="1" x14ac:dyDescent="0.25"/>
    <row r="107" s="1" customFormat="1" ht="12" customHeight="1" x14ac:dyDescent="0.25"/>
    <row r="108" s="1" customFormat="1" ht="12" customHeight="1" x14ac:dyDescent="0.25"/>
    <row r="109" s="1" customFormat="1" ht="12" customHeight="1" x14ac:dyDescent="0.25"/>
    <row r="110" s="1" customFormat="1" ht="12" customHeight="1" x14ac:dyDescent="0.25"/>
    <row r="111" s="1" customFormat="1" ht="12" customHeight="1" x14ac:dyDescent="0.25"/>
    <row r="112" s="1" customFormat="1" ht="12" customHeight="1" x14ac:dyDescent="0.25"/>
    <row r="113" s="1" customFormat="1" ht="12" customHeight="1" x14ac:dyDescent="0.25"/>
    <row r="114" s="1" customFormat="1" ht="12" customHeight="1" x14ac:dyDescent="0.25"/>
    <row r="115" s="1" customFormat="1" ht="12" customHeight="1" x14ac:dyDescent="0.25"/>
    <row r="116" s="1" customFormat="1" ht="12" customHeight="1" x14ac:dyDescent="0.25"/>
    <row r="117" s="1" customFormat="1" ht="12" customHeight="1" x14ac:dyDescent="0.25"/>
    <row r="118" s="1" customFormat="1" ht="12" customHeight="1" x14ac:dyDescent="0.25"/>
    <row r="119" s="1" customFormat="1" ht="12" customHeight="1" x14ac:dyDescent="0.25"/>
    <row r="120" s="1" customFormat="1" ht="12" customHeight="1" x14ac:dyDescent="0.25"/>
    <row r="121" s="1" customFormat="1" ht="12" customHeight="1" x14ac:dyDescent="0.25"/>
    <row r="122" s="1" customFormat="1" ht="12" customHeight="1" x14ac:dyDescent="0.25"/>
    <row r="123" s="1" customFormat="1" ht="12" customHeight="1" x14ac:dyDescent="0.25"/>
    <row r="124" s="1" customFormat="1" ht="12" customHeight="1" x14ac:dyDescent="0.25"/>
    <row r="125" s="1" customFormat="1" ht="12" customHeight="1" x14ac:dyDescent="0.25"/>
    <row r="126" s="1" customFormat="1" ht="12" customHeight="1" x14ac:dyDescent="0.25"/>
    <row r="127" s="1" customFormat="1" ht="12" customHeight="1" x14ac:dyDescent="0.25"/>
    <row r="128" s="1" customFormat="1" ht="12" customHeight="1" x14ac:dyDescent="0.25"/>
    <row r="129" s="1" customFormat="1" ht="12" customHeight="1" x14ac:dyDescent="0.25"/>
    <row r="130" s="1" customFormat="1" ht="12" customHeight="1" x14ac:dyDescent="0.25"/>
    <row r="131" s="1" customFormat="1" ht="12" customHeight="1" x14ac:dyDescent="0.25"/>
    <row r="132" s="1" customFormat="1" ht="12" customHeight="1" x14ac:dyDescent="0.25"/>
    <row r="133" s="1" customFormat="1" ht="12" customHeight="1" x14ac:dyDescent="0.25"/>
    <row r="134" s="1" customFormat="1" ht="12" customHeight="1" x14ac:dyDescent="0.25"/>
    <row r="135" s="1" customFormat="1" ht="12" customHeight="1" x14ac:dyDescent="0.25"/>
    <row r="136" s="1" customFormat="1" ht="12" customHeight="1" x14ac:dyDescent="0.25"/>
    <row r="137" s="1" customFormat="1" ht="12" customHeight="1" x14ac:dyDescent="0.25"/>
    <row r="138" s="1" customFormat="1" ht="12" customHeight="1" x14ac:dyDescent="0.25"/>
    <row r="139" s="1" customFormat="1" ht="12" customHeight="1" x14ac:dyDescent="0.25"/>
    <row r="140" s="1" customFormat="1" ht="12" customHeight="1" x14ac:dyDescent="0.25"/>
    <row r="141" s="1" customFormat="1" ht="12" customHeight="1" x14ac:dyDescent="0.25"/>
    <row r="142" s="1" customFormat="1" ht="12" customHeight="1" x14ac:dyDescent="0.25"/>
    <row r="143" s="1" customFormat="1" ht="12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2" customHeight="1" x14ac:dyDescent="0.25"/>
    <row r="153" s="1" customFormat="1" ht="12" customHeight="1" x14ac:dyDescent="0.25"/>
    <row r="154" s="1" customFormat="1" ht="12" customHeight="1" x14ac:dyDescent="0.25"/>
    <row r="155" s="1" customFormat="1" ht="12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2" customHeight="1" x14ac:dyDescent="0.25"/>
    <row r="191" s="1" customFormat="1" ht="12" customHeight="1" x14ac:dyDescent="0.25"/>
    <row r="192" s="1" customFormat="1" ht="12" customHeight="1" x14ac:dyDescent="0.25"/>
    <row r="193" s="1" customFormat="1" ht="12" customHeight="1" x14ac:dyDescent="0.25"/>
    <row r="194" s="1" customFormat="1" ht="12" customHeight="1" x14ac:dyDescent="0.25"/>
    <row r="195" s="1" customFormat="1" ht="12" customHeight="1" x14ac:dyDescent="0.25"/>
    <row r="196" s="1" customFormat="1" ht="12" customHeight="1" x14ac:dyDescent="0.25"/>
    <row r="197" s="1" customFormat="1" ht="12" customHeight="1" x14ac:dyDescent="0.25"/>
    <row r="198" s="1" customFormat="1" ht="12" customHeight="1" x14ac:dyDescent="0.25"/>
    <row r="199" s="1" customFormat="1" ht="12" customHeight="1" x14ac:dyDescent="0.25"/>
    <row r="200" s="1" customFormat="1" ht="12" customHeight="1" x14ac:dyDescent="0.25"/>
    <row r="201" s="1" customFormat="1" ht="12" customHeight="1" x14ac:dyDescent="0.25"/>
    <row r="202" s="1" customFormat="1" ht="12" customHeight="1" x14ac:dyDescent="0.25"/>
    <row r="203" s="1" customFormat="1" ht="12" customHeight="1" x14ac:dyDescent="0.25"/>
    <row r="204" s="1" customFormat="1" ht="12" customHeight="1" x14ac:dyDescent="0.25"/>
    <row r="205" s="1" customFormat="1" ht="12" customHeight="1" x14ac:dyDescent="0.25"/>
    <row r="206" s="1" customFormat="1" ht="12" customHeight="1" x14ac:dyDescent="0.25"/>
    <row r="207" s="1" customFormat="1" ht="12" customHeight="1" x14ac:dyDescent="0.25"/>
    <row r="208" s="1" customFormat="1" ht="12" customHeight="1" x14ac:dyDescent="0.25"/>
    <row r="209" s="1" customFormat="1" ht="12" customHeight="1" x14ac:dyDescent="0.25"/>
    <row r="210" s="1" customFormat="1" ht="12" customHeight="1" x14ac:dyDescent="0.25"/>
    <row r="211" s="1" customFormat="1" ht="12" customHeight="1" x14ac:dyDescent="0.25"/>
    <row r="212" s="1" customFormat="1" ht="12" customHeight="1" x14ac:dyDescent="0.25"/>
    <row r="213" s="1" customFormat="1" ht="12" customHeight="1" x14ac:dyDescent="0.25"/>
    <row r="214" s="1" customFormat="1" ht="12" customHeight="1" x14ac:dyDescent="0.25"/>
    <row r="215" s="1" customFormat="1" ht="12" customHeight="1" x14ac:dyDescent="0.25"/>
    <row r="216" s="1" customFormat="1" ht="12" customHeight="1" x14ac:dyDescent="0.25"/>
    <row r="217" s="1" customFormat="1" ht="12" customHeight="1" x14ac:dyDescent="0.25"/>
    <row r="218" s="1" customFormat="1" ht="12" customHeight="1" x14ac:dyDescent="0.25"/>
    <row r="219" s="1" customFormat="1" ht="12" customHeight="1" x14ac:dyDescent="0.25"/>
    <row r="220" s="1" customFormat="1" ht="12" customHeight="1" x14ac:dyDescent="0.25"/>
    <row r="221" s="1" customFormat="1" ht="12" customHeight="1" x14ac:dyDescent="0.25"/>
    <row r="222" s="1" customFormat="1" ht="12" customHeight="1" x14ac:dyDescent="0.25"/>
    <row r="223" s="1" customFormat="1" ht="12" customHeight="1" x14ac:dyDescent="0.25"/>
    <row r="224" s="1" customFormat="1" ht="12" customHeight="1" x14ac:dyDescent="0.25"/>
    <row r="225" s="1" customFormat="1" ht="12" customHeight="1" x14ac:dyDescent="0.25"/>
    <row r="226" s="1" customFormat="1" ht="12" customHeight="1" x14ac:dyDescent="0.25"/>
    <row r="227" s="1" customFormat="1" ht="12" customHeight="1" x14ac:dyDescent="0.25"/>
    <row r="228" s="1" customFormat="1" ht="12" customHeight="1" x14ac:dyDescent="0.25"/>
    <row r="229" s="1" customFormat="1" ht="12" customHeight="1" x14ac:dyDescent="0.25"/>
    <row r="230" s="1" customFormat="1" ht="12" customHeight="1" x14ac:dyDescent="0.25"/>
    <row r="231" s="1" customFormat="1" ht="12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2" customHeight="1" x14ac:dyDescent="0.25"/>
    <row r="238" s="1" customFormat="1" ht="12" customHeight="1" x14ac:dyDescent="0.25"/>
    <row r="239" s="1" customFormat="1" ht="12" customHeight="1" x14ac:dyDescent="0.25"/>
    <row r="240" s="1" customFormat="1" ht="12" customHeight="1" x14ac:dyDescent="0.25"/>
    <row r="241" s="1" customFormat="1" ht="12" customHeight="1" x14ac:dyDescent="0.25"/>
    <row r="242" s="1" customFormat="1" ht="12" customHeight="1" x14ac:dyDescent="0.25"/>
    <row r="243" s="1" customFormat="1" ht="12" customHeight="1" x14ac:dyDescent="0.25"/>
    <row r="244" s="1" customFormat="1" ht="12" customHeight="1" x14ac:dyDescent="0.25"/>
    <row r="245" s="1" customFormat="1" ht="12" customHeight="1" x14ac:dyDescent="0.25"/>
    <row r="246" s="1" customFormat="1" ht="12" customHeight="1" x14ac:dyDescent="0.25"/>
    <row r="247" s="1" customFormat="1" ht="12" customHeight="1" x14ac:dyDescent="0.25"/>
    <row r="248" s="1" customFormat="1" ht="12" customHeight="1" x14ac:dyDescent="0.25"/>
    <row r="249" s="1" customFormat="1" ht="12" customHeight="1" x14ac:dyDescent="0.25"/>
    <row r="250" s="1" customFormat="1" ht="12" customHeight="1" x14ac:dyDescent="0.25"/>
    <row r="251" s="1" customFormat="1" ht="12" customHeight="1" x14ac:dyDescent="0.25"/>
    <row r="252" s="1" customFormat="1" ht="12" customHeight="1" x14ac:dyDescent="0.25"/>
    <row r="253" s="1" customFormat="1" ht="12" customHeight="1" x14ac:dyDescent="0.25"/>
    <row r="254" s="1" customFormat="1" ht="12" customHeight="1" x14ac:dyDescent="0.25"/>
    <row r="255" s="1" customFormat="1" ht="12" customHeight="1" x14ac:dyDescent="0.25"/>
    <row r="256" s="1" customFormat="1" ht="12" customHeight="1" x14ac:dyDescent="0.25"/>
    <row r="257" s="1" customFormat="1" ht="12" customHeight="1" x14ac:dyDescent="0.25"/>
    <row r="258" s="1" customFormat="1" ht="12" customHeight="1" x14ac:dyDescent="0.25"/>
    <row r="259" s="1" customFormat="1" ht="12" customHeight="1" x14ac:dyDescent="0.25"/>
    <row r="260" s="1" customFormat="1" ht="12" customHeight="1" x14ac:dyDescent="0.25"/>
    <row r="261" s="1" customFormat="1" ht="12" customHeight="1" x14ac:dyDescent="0.25"/>
    <row r="262" s="1" customFormat="1" ht="12" customHeight="1" x14ac:dyDescent="0.25"/>
    <row r="263" s="1" customFormat="1" ht="12" customHeight="1" x14ac:dyDescent="0.25"/>
    <row r="264" s="1" customFormat="1" ht="12" customHeight="1" x14ac:dyDescent="0.25"/>
    <row r="265" s="1" customFormat="1" ht="12" customHeight="1" x14ac:dyDescent="0.25"/>
    <row r="266" s="1" customFormat="1" ht="12" customHeight="1" x14ac:dyDescent="0.25"/>
    <row r="267" s="1" customFormat="1" ht="12" customHeight="1" x14ac:dyDescent="0.25"/>
    <row r="268" s="1" customFormat="1" ht="12" customHeight="1" x14ac:dyDescent="0.25"/>
    <row r="269" s="1" customFormat="1" ht="12" customHeight="1" x14ac:dyDescent="0.25"/>
    <row r="270" s="1" customFormat="1" ht="12" customHeight="1" x14ac:dyDescent="0.25"/>
    <row r="271" s="1" customFormat="1" ht="12" customHeight="1" x14ac:dyDescent="0.25"/>
    <row r="272" s="1" customFormat="1" ht="12" customHeight="1" x14ac:dyDescent="0.25"/>
    <row r="273" s="1" customFormat="1" ht="12" customHeight="1" x14ac:dyDescent="0.25"/>
    <row r="274" s="1" customFormat="1" ht="12" customHeight="1" x14ac:dyDescent="0.25"/>
    <row r="275" s="1" customFormat="1" ht="12" customHeight="1" x14ac:dyDescent="0.25"/>
    <row r="276" s="1" customFormat="1" ht="12" customHeight="1" x14ac:dyDescent="0.25"/>
    <row r="277" s="1" customFormat="1" ht="12" customHeight="1" x14ac:dyDescent="0.25"/>
    <row r="278" s="1" customFormat="1" ht="12" customHeight="1" x14ac:dyDescent="0.25"/>
    <row r="279" s="1" customFormat="1" ht="12" customHeight="1" x14ac:dyDescent="0.25"/>
    <row r="280" s="1" customFormat="1" ht="12" customHeight="1" x14ac:dyDescent="0.25"/>
    <row r="281" s="1" customFormat="1" ht="12" customHeight="1" x14ac:dyDescent="0.25"/>
    <row r="282" s="1" customFormat="1" ht="12" customHeight="1" x14ac:dyDescent="0.25"/>
    <row r="283" s="1" customFormat="1" ht="12" customHeight="1" x14ac:dyDescent="0.25"/>
    <row r="284" s="1" customFormat="1" ht="12" customHeight="1" x14ac:dyDescent="0.25"/>
    <row r="285" s="1" customFormat="1" ht="12" customHeight="1" x14ac:dyDescent="0.25"/>
    <row r="286" s="1" customFormat="1" ht="12" customHeight="1" x14ac:dyDescent="0.25"/>
    <row r="287" s="1" customFormat="1" ht="12" customHeight="1" x14ac:dyDescent="0.25"/>
    <row r="288" s="1" customFormat="1" ht="12" customHeight="1" x14ac:dyDescent="0.25"/>
    <row r="289" s="1" customFormat="1" ht="12" customHeight="1" x14ac:dyDescent="0.25"/>
    <row r="290" s="1" customFormat="1" ht="12" customHeight="1" x14ac:dyDescent="0.25"/>
    <row r="291" s="1" customFormat="1" ht="12" customHeight="1" x14ac:dyDescent="0.25"/>
    <row r="292" s="1" customFormat="1" ht="12" customHeight="1" x14ac:dyDescent="0.25"/>
    <row r="293" s="1" customFormat="1" ht="12" customHeight="1" x14ac:dyDescent="0.25"/>
    <row r="294" s="1" customFormat="1" ht="12" customHeight="1" x14ac:dyDescent="0.25"/>
    <row r="295" s="1" customFormat="1" ht="12" customHeight="1" x14ac:dyDescent="0.25"/>
    <row r="296" s="1" customFormat="1" ht="12" customHeight="1" x14ac:dyDescent="0.25"/>
    <row r="297" s="1" customFormat="1" ht="12" customHeight="1" x14ac:dyDescent="0.25"/>
    <row r="298" s="1" customFormat="1" ht="12" customHeight="1" x14ac:dyDescent="0.25"/>
    <row r="299" s="1" customFormat="1" ht="12" customHeight="1" x14ac:dyDescent="0.25"/>
    <row r="300" s="1" customFormat="1" ht="12" customHeight="1" x14ac:dyDescent="0.25"/>
    <row r="301" s="1" customFormat="1" ht="12" customHeight="1" x14ac:dyDescent="0.25"/>
    <row r="302" s="1" customFormat="1" ht="12" customHeight="1" x14ac:dyDescent="0.25"/>
    <row r="303" s="1" customFormat="1" ht="12" customHeight="1" x14ac:dyDescent="0.25"/>
    <row r="304" s="1" customFormat="1" ht="12" customHeight="1" x14ac:dyDescent="0.25"/>
    <row r="305" s="1" customFormat="1" ht="12" customHeight="1" x14ac:dyDescent="0.25"/>
    <row r="306" s="1" customFormat="1" ht="12" customHeight="1" x14ac:dyDescent="0.25"/>
    <row r="307" s="1" customFormat="1" ht="12" customHeight="1" x14ac:dyDescent="0.25"/>
    <row r="308" s="1" customFormat="1" ht="12" customHeight="1" x14ac:dyDescent="0.25"/>
    <row r="309" s="1" customFormat="1" ht="12" customHeight="1" x14ac:dyDescent="0.25"/>
    <row r="310" s="1" customFormat="1" ht="12" customHeight="1" x14ac:dyDescent="0.25"/>
    <row r="311" s="1" customFormat="1" ht="12" customHeight="1" x14ac:dyDescent="0.25"/>
    <row r="312" s="1" customFormat="1" ht="12" customHeight="1" x14ac:dyDescent="0.25"/>
    <row r="313" s="1" customFormat="1" ht="12" customHeight="1" x14ac:dyDescent="0.25"/>
    <row r="314" s="1" customFormat="1" ht="12" customHeight="1" x14ac:dyDescent="0.25"/>
    <row r="315" s="1" customFormat="1" ht="12" customHeight="1" x14ac:dyDescent="0.25"/>
    <row r="316" s="1" customFormat="1" ht="12" customHeight="1" x14ac:dyDescent="0.25"/>
    <row r="317" s="1" customFormat="1" ht="12" customHeight="1" x14ac:dyDescent="0.25"/>
    <row r="318" s="1" customFormat="1" ht="12" customHeight="1" x14ac:dyDescent="0.25"/>
    <row r="319" s="1" customFormat="1" ht="12" customHeight="1" x14ac:dyDescent="0.25"/>
    <row r="320" s="1" customFormat="1" ht="12" customHeight="1" x14ac:dyDescent="0.25"/>
    <row r="321" s="1" customFormat="1" ht="12" customHeight="1" x14ac:dyDescent="0.25"/>
    <row r="322" s="1" customFormat="1" ht="12" customHeight="1" x14ac:dyDescent="0.25"/>
    <row r="323" s="1" customFormat="1" ht="12" customHeight="1" x14ac:dyDescent="0.25"/>
    <row r="324" s="1" customFormat="1" ht="12" customHeight="1" x14ac:dyDescent="0.25"/>
    <row r="325" s="1" customFormat="1" ht="12" customHeight="1" x14ac:dyDescent="0.25"/>
    <row r="326" s="1" customFormat="1" ht="12" customHeight="1" x14ac:dyDescent="0.25"/>
    <row r="327" s="1" customFormat="1" ht="12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2" customHeight="1" x14ac:dyDescent="0.25"/>
    <row r="352" s="1" customFormat="1" ht="12" customHeight="1" x14ac:dyDescent="0.25"/>
    <row r="353" s="1" customFormat="1" ht="12" customHeight="1" x14ac:dyDescent="0.25"/>
    <row r="354" s="1" customFormat="1" ht="12" customHeight="1" x14ac:dyDescent="0.25"/>
    <row r="355" s="1" customFormat="1" ht="12" customHeight="1" x14ac:dyDescent="0.25"/>
    <row r="356" s="1" customFormat="1" ht="12" customHeight="1" x14ac:dyDescent="0.25"/>
    <row r="357" s="1" customFormat="1" ht="12" customHeight="1" x14ac:dyDescent="0.25"/>
    <row r="358" s="1" customFormat="1" ht="12" customHeight="1" x14ac:dyDescent="0.25"/>
    <row r="359" s="1" customFormat="1" ht="12" customHeight="1" x14ac:dyDescent="0.25"/>
    <row r="360" s="1" customFormat="1" x14ac:dyDescent="0.25"/>
  </sheetData>
  <sheetProtection selectLockedCells="1"/>
  <mergeCells count="80">
    <mergeCell ref="B43:J43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J42"/>
    <mergeCell ref="B26:J26"/>
    <mergeCell ref="B27:C27"/>
    <mergeCell ref="D27:E41"/>
    <mergeCell ref="F27:G27"/>
    <mergeCell ref="F30:G30"/>
    <mergeCell ref="B31:C31"/>
    <mergeCell ref="F31:G31"/>
    <mergeCell ref="B32:C32"/>
    <mergeCell ref="F32:G32"/>
    <mergeCell ref="B34:C34"/>
    <mergeCell ref="F34:G34"/>
    <mergeCell ref="B35:C35"/>
    <mergeCell ref="F35:G35"/>
    <mergeCell ref="B36:C36"/>
    <mergeCell ref="F36:G36"/>
    <mergeCell ref="K27:K41"/>
    <mergeCell ref="B28:C28"/>
    <mergeCell ref="F28:G28"/>
    <mergeCell ref="B29:C29"/>
    <mergeCell ref="F29:G29"/>
    <mergeCell ref="B30:C30"/>
    <mergeCell ref="B33:C33"/>
    <mergeCell ref="F33:G33"/>
    <mergeCell ref="B23:C23"/>
    <mergeCell ref="F23:H23"/>
    <mergeCell ref="K23:K25"/>
    <mergeCell ref="B24:C24"/>
    <mergeCell ref="F24:G24"/>
    <mergeCell ref="B25:C25"/>
    <mergeCell ref="F25:G25"/>
    <mergeCell ref="B17:C17"/>
    <mergeCell ref="F17:G17"/>
    <mergeCell ref="B18:C18"/>
    <mergeCell ref="F18:H18"/>
    <mergeCell ref="K18:K22"/>
    <mergeCell ref="B19:C19"/>
    <mergeCell ref="B20:C20"/>
    <mergeCell ref="F20:G20"/>
    <mergeCell ref="B21:C21"/>
    <mergeCell ref="F21:G21"/>
    <mergeCell ref="B22:C22"/>
    <mergeCell ref="F22:G22"/>
    <mergeCell ref="B10:C10"/>
    <mergeCell ref="D10:E25"/>
    <mergeCell ref="F10:H10"/>
    <mergeCell ref="K10:K13"/>
    <mergeCell ref="B11:C11"/>
    <mergeCell ref="B12:C12"/>
    <mergeCell ref="F12:G12"/>
    <mergeCell ref="B13:C13"/>
    <mergeCell ref="F13:G13"/>
    <mergeCell ref="B14:C14"/>
    <mergeCell ref="F14:H14"/>
    <mergeCell ref="K14:K17"/>
    <mergeCell ref="B15:C15"/>
    <mergeCell ref="F15:G15"/>
    <mergeCell ref="B16:C16"/>
    <mergeCell ref="F16:G16"/>
    <mergeCell ref="B2:K2"/>
    <mergeCell ref="B3:K3"/>
    <mergeCell ref="B7:K7"/>
    <mergeCell ref="B8:C9"/>
    <mergeCell ref="D8:E9"/>
    <mergeCell ref="F8:G9"/>
    <mergeCell ref="H8:H9"/>
    <mergeCell ref="I8:I9"/>
    <mergeCell ref="J8:J9"/>
    <mergeCell ref="K8:K9"/>
  </mergeCells>
  <printOptions horizontalCentered="1" verticalCentered="1"/>
  <pageMargins left="0.74803149606299213" right="0.74803149606299213" top="0.51181102362204722" bottom="0.51181102362204722" header="0.23622047244094491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>
                  <from>
                    <xdr:col>6</xdr:col>
                    <xdr:colOff>323850</xdr:colOff>
                    <xdr:row>11</xdr:row>
                    <xdr:rowOff>31750</xdr:rowOff>
                  </from>
                  <to>
                    <xdr:col>7</xdr:col>
                    <xdr:colOff>1117600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print="0" autoLine="0" autoPict="0">
                <anchor moveWithCells="1">
                  <from>
                    <xdr:col>6</xdr:col>
                    <xdr:colOff>323850</xdr:colOff>
                    <xdr:row>14</xdr:row>
                    <xdr:rowOff>31750</xdr:rowOff>
                  </from>
                  <to>
                    <xdr:col>7</xdr:col>
                    <xdr:colOff>1117600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print="0" autoLine="0" autoPict="0">
                <anchor moveWithCells="1">
                  <from>
                    <xdr:col>6</xdr:col>
                    <xdr:colOff>323850</xdr:colOff>
                    <xdr:row>15</xdr:row>
                    <xdr:rowOff>31750</xdr:rowOff>
                  </from>
                  <to>
                    <xdr:col>7</xdr:col>
                    <xdr:colOff>1117600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print="0" autoLine="0" autoPict="0">
                <anchor moveWithCells="1">
                  <from>
                    <xdr:col>6</xdr:col>
                    <xdr:colOff>323850</xdr:colOff>
                    <xdr:row>16</xdr:row>
                    <xdr:rowOff>31750</xdr:rowOff>
                  </from>
                  <to>
                    <xdr:col>7</xdr:col>
                    <xdr:colOff>1117600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print="0" autoLine="0" autoPict="0">
                <anchor moveWithCells="1">
                  <from>
                    <xdr:col>6</xdr:col>
                    <xdr:colOff>323850</xdr:colOff>
                    <xdr:row>20</xdr:row>
                    <xdr:rowOff>31750</xdr:rowOff>
                  </from>
                  <to>
                    <xdr:col>7</xdr:col>
                    <xdr:colOff>1117600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print="0" autoLine="0" autoPict="0">
                <anchor moveWithCells="1">
                  <from>
                    <xdr:col>6</xdr:col>
                    <xdr:colOff>323850</xdr:colOff>
                    <xdr:row>18</xdr:row>
                    <xdr:rowOff>31750</xdr:rowOff>
                  </from>
                  <to>
                    <xdr:col>7</xdr:col>
                    <xdr:colOff>1117600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print="0" autoLine="0" autoPict="0">
                <anchor moveWithCells="1">
                  <from>
                    <xdr:col>6</xdr:col>
                    <xdr:colOff>323850</xdr:colOff>
                    <xdr:row>19</xdr:row>
                    <xdr:rowOff>31750</xdr:rowOff>
                  </from>
                  <to>
                    <xdr:col>7</xdr:col>
                    <xdr:colOff>1117600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print="0" autoLine="0" autoPict="0">
                <anchor moveWithCells="1">
                  <from>
                    <xdr:col>6</xdr:col>
                    <xdr:colOff>323850</xdr:colOff>
                    <xdr:row>21</xdr:row>
                    <xdr:rowOff>31750</xdr:rowOff>
                  </from>
                  <to>
                    <xdr:col>7</xdr:col>
                    <xdr:colOff>1117600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print="0" autoLine="0" autoPict="0">
                <anchor moveWithCells="1">
                  <from>
                    <xdr:col>6</xdr:col>
                    <xdr:colOff>323850</xdr:colOff>
                    <xdr:row>20</xdr:row>
                    <xdr:rowOff>31750</xdr:rowOff>
                  </from>
                  <to>
                    <xdr:col>7</xdr:col>
                    <xdr:colOff>1117600</xdr:colOff>
                    <xdr:row>20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7ac7ace9be7619b32aea1bee8ce7c4d4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258993cd89eb5162d2595e4f3e2b0504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EC361C-F66F-49B2-B4EF-3B14C7ECFED0}"/>
</file>

<file path=customXml/itemProps2.xml><?xml version="1.0" encoding="utf-8"?>
<ds:datastoreItem xmlns:ds="http://schemas.openxmlformats.org/officeDocument/2006/customXml" ds:itemID="{8BAB2D15-FE37-4546-BCBC-935F0F0E5896}"/>
</file>

<file path=customXml/itemProps3.xml><?xml version="1.0" encoding="utf-8"?>
<ds:datastoreItem xmlns:ds="http://schemas.openxmlformats.org/officeDocument/2006/customXml" ds:itemID="{C0BA6826-8A3D-4A2F-AEF2-21C66BC40F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Atletik 4</vt:lpstr>
      <vt:lpstr>'Atletik 4'!Utskriftsområde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Olsson</dc:creator>
  <cp:lastModifiedBy>Eddie Olsson</cp:lastModifiedBy>
  <cp:lastPrinted>2025-06-10T09:54:26Z</cp:lastPrinted>
  <dcterms:created xsi:type="dcterms:W3CDTF">2024-12-05T16:21:32Z</dcterms:created>
  <dcterms:modified xsi:type="dcterms:W3CDTF">2025-10-07T09:36:47Z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</Properties>
</file>